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D:\SMV\Reglemente SMV\"/>
    </mc:Choice>
  </mc:AlternateContent>
  <xr:revisionPtr revIDLastSave="0" documentId="13_ncr:1_{0B03B93D-A591-4C0F-AACF-3D7101389B45}" xr6:coauthVersionLast="47" xr6:coauthVersionMax="47" xr10:uidLastSave="{00000000-0000-0000-0000-000000000000}"/>
  <bookViews>
    <workbookView xWindow="-120" yWindow="-120" windowWidth="29040" windowHeight="15720" tabRatio="893" xr2:uid="{00000000-000D-0000-FFFF-FFFF00000000}"/>
  </bookViews>
  <sheets>
    <sheet name="Abrechnung" sheetId="2" r:id="rId1"/>
    <sheet name="1. Jurymitglied" sheetId="4" r:id="rId2"/>
    <sheet name="2. Jurymitglied" sheetId="13" r:id="rId3"/>
    <sheet name="3. Jurymitglied" sheetId="12" r:id="rId4"/>
    <sheet name="Wettbewerbsleiter" sheetId="11" r:id="rId5"/>
    <sheet name="1. Punktrichter" sheetId="10" r:id="rId6"/>
    <sheet name="2. Punktrichter" sheetId="9" r:id="rId7"/>
    <sheet name="3. Punktrichter" sheetId="8" r:id="rId8"/>
    <sheet name="4. Punktrichter" sheetId="7" r:id="rId9"/>
    <sheet name="5. Punktrichter" sheetId="6" r:id="rId10"/>
    <sheet name="6. Punktrichter" sheetId="5" r:id="rId11"/>
    <sheet name="BasisDaten" sheetId="3" r:id="rId12"/>
  </sheets>
  <definedNames>
    <definedName name="_xlnm._FilterDatabase" localSheetId="11" hidden="1">BasisDaten!#REF!</definedName>
    <definedName name="Anlass">Abrechnung!$G$6</definedName>
    <definedName name="Auslandpauschale">BasisDaten!$F$6</definedName>
    <definedName name="Datum">Abrechnung!$Q$6</definedName>
    <definedName name="_xlnm.Print_Area" localSheetId="1">'1. Jurymitglied'!$A$1:$I$54</definedName>
    <definedName name="_xlnm.Print_Area" localSheetId="5">'1. Punktrichter'!$A$1:$I$54</definedName>
    <definedName name="_xlnm.Print_Area" localSheetId="2">'2. Jurymitglied'!$A$1:$I$54</definedName>
    <definedName name="_xlnm.Print_Area" localSheetId="6">'2. Punktrichter'!$A$1:$I$54</definedName>
    <definedName name="_xlnm.Print_Area" localSheetId="3">'3. Jurymitglied'!$A$1:$I$54</definedName>
    <definedName name="_xlnm.Print_Area" localSheetId="7">'3. Punktrichter'!$A$1:$I$54</definedName>
    <definedName name="_xlnm.Print_Area" localSheetId="8">'4. Punktrichter'!$A$1:$I$54</definedName>
    <definedName name="_xlnm.Print_Area" localSheetId="9">'5. Punktrichter'!$A$1:$I$54</definedName>
    <definedName name="_xlnm.Print_Area" localSheetId="10">'6. Punktrichter'!$A$1:$I$54</definedName>
    <definedName name="_xlnm.Print_Area" localSheetId="0">Abrechnung!$A$1:$V$53</definedName>
    <definedName name="_xlnm.Print_Area" localSheetId="4">Wettbewerbsleiter!$A$1:$I$54</definedName>
    <definedName name="Fachkommission">OFFSET(BasisDaten!$C$2:$C$20,0,0,COUNTA(BasisDaten!$C$2:$C$20),1)</definedName>
    <definedName name="fachmesse">Abrechnung!$B$2</definedName>
    <definedName name="HotelErsatz">BasisDaten!$F$5</definedName>
    <definedName name="jury">OFFSET(BasisDaten!#REF!,0,0,COUNTA(BasisDaten!#REF!),1)</definedName>
    <definedName name="kmErsatz">BasisDaten!$F$2</definedName>
    <definedName name="kmEsatz">BasisDaten!$F$2</definedName>
    <definedName name="MahlzeitErsatz">BasisDaten!$F$3</definedName>
    <definedName name="Modellflugplatz">Abrechnung!$H$8</definedName>
    <definedName name="Punkt">OFFSET(BasisDaten!#REF!,0,0,COUNTA(BasisDaten!#REF!),1)</definedName>
    <definedName name="Reisepauschale">BasisDaten!$F$6</definedName>
    <definedName name="Sparte">Abrechnung!$B$6</definedName>
    <definedName name="SpeisenErsatz">BasisDaten!$F$3</definedName>
    <definedName name="Verein">Abrechnung!$B$8</definedName>
    <definedName name="Wettbe">OFFSET(BasisDaten!#REF!,0,0,COUNTA(BasisDaten!#REF!),1)</definedName>
    <definedName name="Wettbewerbsleiter">Abrechnung!$D$19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8" i="5" l="1"/>
  <c r="G48" i="6"/>
  <c r="G48" i="7"/>
  <c r="G48" i="8"/>
  <c r="G48" i="9"/>
  <c r="G48" i="10"/>
  <c r="G48" i="11"/>
  <c r="G48" i="12"/>
  <c r="G48" i="13"/>
  <c r="P31" i="2"/>
  <c r="P29" i="2"/>
  <c r="P27" i="2"/>
  <c r="P25" i="2"/>
  <c r="P23" i="2"/>
  <c r="P21" i="2"/>
  <c r="P19" i="2"/>
  <c r="P17" i="2"/>
  <c r="P15" i="2"/>
  <c r="P13" i="2"/>
  <c r="G48" i="4"/>
  <c r="R19" i="2"/>
  <c r="A31" i="2"/>
  <c r="A29" i="2"/>
  <c r="A27" i="2"/>
  <c r="A25" i="2"/>
  <c r="A23" i="2"/>
  <c r="A21" i="2"/>
  <c r="A19" i="2"/>
  <c r="A17" i="2"/>
  <c r="A15" i="2"/>
  <c r="A13" i="2"/>
  <c r="R31" i="2"/>
  <c r="R29" i="2"/>
  <c r="T29" i="2" s="1"/>
  <c r="R27" i="2"/>
  <c r="T27" i="2" s="1"/>
  <c r="R25" i="2"/>
  <c r="R23" i="2"/>
  <c r="R21" i="2"/>
  <c r="T21" i="2" s="1"/>
  <c r="R17" i="2"/>
  <c r="R15" i="2"/>
  <c r="G45" i="8"/>
  <c r="G45" i="7"/>
  <c r="G45" i="6"/>
  <c r="G45" i="5"/>
  <c r="G45" i="9"/>
  <c r="G45" i="10"/>
  <c r="G45" i="11"/>
  <c r="G45" i="12"/>
  <c r="G45" i="13"/>
  <c r="R13" i="2"/>
  <c r="G45" i="4"/>
  <c r="B31" i="2"/>
  <c r="B29" i="2"/>
  <c r="B27" i="2"/>
  <c r="B25" i="2"/>
  <c r="B23" i="2"/>
  <c r="B21" i="2"/>
  <c r="B19" i="2"/>
  <c r="B17" i="2"/>
  <c r="B15" i="2"/>
  <c r="G39" i="5"/>
  <c r="N31" i="2" s="1"/>
  <c r="G39" i="6"/>
  <c r="N29" i="2" s="1"/>
  <c r="G39" i="7"/>
  <c r="N27" i="2" s="1"/>
  <c r="G39" i="8"/>
  <c r="N25" i="2" s="1"/>
  <c r="G39" i="9"/>
  <c r="N23" i="2" s="1"/>
  <c r="G39" i="10"/>
  <c r="N21" i="2" s="1"/>
  <c r="G39" i="11"/>
  <c r="N19" i="2" s="1"/>
  <c r="G39" i="12"/>
  <c r="N17" i="2" s="1"/>
  <c r="G39" i="13"/>
  <c r="N15" i="2" s="1"/>
  <c r="G33" i="5"/>
  <c r="L31" i="2" s="1"/>
  <c r="G33" i="6"/>
  <c r="L29" i="2" s="1"/>
  <c r="G33" i="7"/>
  <c r="L27" i="2" s="1"/>
  <c r="G33" i="8"/>
  <c r="L25" i="2" s="1"/>
  <c r="G33" i="9"/>
  <c r="L23" i="2" s="1"/>
  <c r="G33" i="10"/>
  <c r="L21" i="2" s="1"/>
  <c r="G33" i="11"/>
  <c r="L19" i="2" s="1"/>
  <c r="J31" i="2"/>
  <c r="J29" i="2"/>
  <c r="J27" i="2"/>
  <c r="J25" i="2"/>
  <c r="J23" i="2"/>
  <c r="J21" i="2"/>
  <c r="J19" i="2"/>
  <c r="J17" i="2"/>
  <c r="J15" i="2"/>
  <c r="A53" i="5"/>
  <c r="E22" i="5"/>
  <c r="D31" i="2" s="1"/>
  <c r="G27" i="5"/>
  <c r="H31" i="2" s="1"/>
  <c r="H22" i="5"/>
  <c r="A53" i="6"/>
  <c r="E22" i="6"/>
  <c r="G22" i="6" s="1"/>
  <c r="G27" i="6"/>
  <c r="H29" i="2" s="1"/>
  <c r="H22" i="6"/>
  <c r="A53" i="7"/>
  <c r="E22" i="7"/>
  <c r="G22" i="7" s="1"/>
  <c r="F27" i="2" s="1"/>
  <c r="G27" i="7"/>
  <c r="H27" i="2" s="1"/>
  <c r="H22" i="7"/>
  <c r="A53" i="8"/>
  <c r="E22" i="8"/>
  <c r="D25" i="2" s="1"/>
  <c r="G27" i="8"/>
  <c r="H25" i="2" s="1"/>
  <c r="H22" i="8"/>
  <c r="A53" i="9"/>
  <c r="E22" i="9"/>
  <c r="D23" i="2" s="1"/>
  <c r="G27" i="9"/>
  <c r="H23" i="2" s="1"/>
  <c r="H22" i="9"/>
  <c r="A53" i="10"/>
  <c r="E22" i="10"/>
  <c r="D21" i="2" s="1"/>
  <c r="G27" i="10"/>
  <c r="H21" i="2" s="1"/>
  <c r="H22" i="10"/>
  <c r="A53" i="11"/>
  <c r="E22" i="11"/>
  <c r="D19" i="2" s="1"/>
  <c r="G27" i="11"/>
  <c r="H19" i="2" s="1"/>
  <c r="H22" i="11"/>
  <c r="G27" i="12"/>
  <c r="H17" i="2" s="1"/>
  <c r="A53" i="12"/>
  <c r="E22" i="12"/>
  <c r="D17" i="2" s="1"/>
  <c r="G33" i="12"/>
  <c r="L17" i="2" s="1"/>
  <c r="H22" i="12"/>
  <c r="G27" i="13"/>
  <c r="H15" i="2" s="1"/>
  <c r="G33" i="4"/>
  <c r="L13" i="2" s="1"/>
  <c r="G39" i="4"/>
  <c r="N13" i="2" s="1"/>
  <c r="A53" i="13"/>
  <c r="A52" i="13"/>
  <c r="E22" i="13"/>
  <c r="G22" i="13" s="1"/>
  <c r="G33" i="13"/>
  <c r="L15" i="2" s="1"/>
  <c r="H22" i="13"/>
  <c r="E22" i="4"/>
  <c r="G22" i="4" s="1"/>
  <c r="F13" i="2" s="1"/>
  <c r="G27" i="4"/>
  <c r="H13" i="2" s="1"/>
  <c r="H22" i="4"/>
  <c r="J13" i="2"/>
  <c r="A53" i="4"/>
  <c r="B13" i="2"/>
  <c r="A51" i="2"/>
  <c r="A52" i="2"/>
  <c r="A53" i="2"/>
  <c r="T31" i="2" l="1"/>
  <c r="T17" i="2"/>
  <c r="T15" i="2"/>
  <c r="T13" i="2"/>
  <c r="V13" i="2" s="1"/>
  <c r="T25" i="2"/>
  <c r="T23" i="2"/>
  <c r="T19" i="2"/>
  <c r="V27" i="2"/>
  <c r="G22" i="8"/>
  <c r="G22" i="10"/>
  <c r="G22" i="9"/>
  <c r="D27" i="2"/>
  <c r="G22" i="5"/>
  <c r="G22" i="11"/>
  <c r="G22" i="12"/>
  <c r="P35" i="2"/>
  <c r="D15" i="2"/>
  <c r="F15" i="2"/>
  <c r="J35" i="2"/>
  <c r="D13" i="2"/>
  <c r="L35" i="2"/>
  <c r="N35" i="2"/>
  <c r="F29" i="2"/>
  <c r="V29" i="2" s="1"/>
  <c r="H35" i="2"/>
  <c r="D29" i="2"/>
  <c r="V15" i="2" l="1"/>
  <c r="T35" i="2"/>
  <c r="F25" i="2"/>
  <c r="V25" i="2" s="1"/>
  <c r="F23" i="2"/>
  <c r="V23" i="2" s="1"/>
  <c r="F21" i="2"/>
  <c r="V21" i="2" s="1"/>
  <c r="F19" i="2"/>
  <c r="V19" i="2" s="1"/>
  <c r="F17" i="2"/>
  <c r="V17" i="2" s="1"/>
  <c r="F31" i="2"/>
  <c r="V31" i="2" s="1"/>
  <c r="D35" i="2"/>
  <c r="V37" i="2" l="1"/>
  <c r="F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grandjbe</author>
  </authors>
  <commentList>
    <comment ref="A22" authorId="0" shapeId="0" xr:uid="{00000000-0006-0000-0100-000001000000}">
      <text>
        <r>
          <rPr>
            <b/>
            <sz val="8"/>
            <color indexed="81"/>
            <rFont val="Tahoma"/>
          </rPr>
          <t>Für die Pauschale ein  P anstatt Km eingeben</t>
        </r>
        <r>
          <rPr>
            <sz val="8"/>
            <color indexed="81"/>
            <rFont val="Tahoma"/>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grandjbe</author>
  </authors>
  <commentList>
    <comment ref="A22" authorId="0" shapeId="0" xr:uid="{00000000-0006-0000-0A00-000001000000}">
      <text>
        <r>
          <rPr>
            <b/>
            <sz val="8"/>
            <color indexed="81"/>
            <rFont val="Tahoma"/>
          </rPr>
          <t>Für die Pauschale ein  P anstatt Km eingeben</t>
        </r>
        <r>
          <rPr>
            <sz val="8"/>
            <color indexed="81"/>
            <rFont val="Tahoma"/>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grandjbe</author>
  </authors>
  <commentList>
    <comment ref="A22" authorId="0" shapeId="0" xr:uid="{00000000-0006-0000-0200-000001000000}">
      <text>
        <r>
          <rPr>
            <b/>
            <sz val="8"/>
            <color indexed="81"/>
            <rFont val="Tahoma"/>
          </rPr>
          <t>Für die Pauschale ein  P anstatt Km eingeben</t>
        </r>
        <r>
          <rPr>
            <sz val="8"/>
            <color indexed="81"/>
            <rFont val="Tahoma"/>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grandjbe</author>
  </authors>
  <commentList>
    <comment ref="A22" authorId="0" shapeId="0" xr:uid="{00000000-0006-0000-0300-000001000000}">
      <text>
        <r>
          <rPr>
            <b/>
            <sz val="8"/>
            <color indexed="81"/>
            <rFont val="Tahoma"/>
          </rPr>
          <t>Für die Pauschale ein  P anstatt Km eingeben</t>
        </r>
        <r>
          <rPr>
            <sz val="8"/>
            <color indexed="81"/>
            <rFont val="Tahoma"/>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grandjbe</author>
  </authors>
  <commentList>
    <comment ref="A22" authorId="0" shapeId="0" xr:uid="{00000000-0006-0000-0400-000001000000}">
      <text>
        <r>
          <rPr>
            <b/>
            <sz val="8"/>
            <color indexed="81"/>
            <rFont val="Tahoma"/>
          </rPr>
          <t>Für die Pauschale ein  P anstatt Km eingeben</t>
        </r>
        <r>
          <rPr>
            <sz val="8"/>
            <color indexed="81"/>
            <rFont val="Tahoma"/>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grandjbe</author>
  </authors>
  <commentList>
    <comment ref="A22" authorId="0" shapeId="0" xr:uid="{00000000-0006-0000-0500-000001000000}">
      <text>
        <r>
          <rPr>
            <b/>
            <sz val="8"/>
            <color indexed="81"/>
            <rFont val="Tahoma"/>
          </rPr>
          <t>Für die Pauschale ein  P anstatt Km eingeben</t>
        </r>
        <r>
          <rPr>
            <sz val="8"/>
            <color indexed="81"/>
            <rFont val="Tahoma"/>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grandjbe</author>
  </authors>
  <commentList>
    <comment ref="A22" authorId="0" shapeId="0" xr:uid="{00000000-0006-0000-0600-000001000000}">
      <text>
        <r>
          <rPr>
            <b/>
            <sz val="8"/>
            <color indexed="81"/>
            <rFont val="Tahoma"/>
          </rPr>
          <t>Für die Pauschale ein  P anstatt Km eingeben</t>
        </r>
        <r>
          <rPr>
            <sz val="8"/>
            <color indexed="81"/>
            <rFont val="Tahoma"/>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grandjbe</author>
  </authors>
  <commentList>
    <comment ref="A22" authorId="0" shapeId="0" xr:uid="{00000000-0006-0000-0700-000001000000}">
      <text>
        <r>
          <rPr>
            <b/>
            <sz val="8"/>
            <color indexed="81"/>
            <rFont val="Tahoma"/>
          </rPr>
          <t>Für die Pauschale ein  P anstatt Km eingeben</t>
        </r>
        <r>
          <rPr>
            <sz val="8"/>
            <color indexed="81"/>
            <rFont val="Tahoma"/>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grandjbe</author>
  </authors>
  <commentList>
    <comment ref="A22" authorId="0" shapeId="0" xr:uid="{00000000-0006-0000-0800-000001000000}">
      <text>
        <r>
          <rPr>
            <b/>
            <sz val="8"/>
            <color indexed="81"/>
            <rFont val="Tahoma"/>
          </rPr>
          <t>Für die Pauschale ein  P anstatt Km eingeben</t>
        </r>
        <r>
          <rPr>
            <sz val="8"/>
            <color indexed="81"/>
            <rFont val="Tahoma"/>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grandjbe</author>
  </authors>
  <commentList>
    <comment ref="A22" authorId="0" shapeId="0" xr:uid="{00000000-0006-0000-0900-000001000000}">
      <text>
        <r>
          <rPr>
            <b/>
            <sz val="8"/>
            <color indexed="81"/>
            <rFont val="Tahoma"/>
          </rPr>
          <t>Für die Pauschale ein  P anstatt Km eingeben</t>
        </r>
        <r>
          <rPr>
            <sz val="8"/>
            <color indexed="81"/>
            <rFont val="Tahoma"/>
          </rPr>
          <t xml:space="preserve">
</t>
        </r>
      </text>
    </comment>
  </commentList>
</comments>
</file>

<file path=xl/sharedStrings.xml><?xml version="1.0" encoding="utf-8"?>
<sst xmlns="http://schemas.openxmlformats.org/spreadsheetml/2006/main" count="391" uniqueCount="105">
  <si>
    <t>Km-Ersatz</t>
  </si>
  <si>
    <t>Fachkommission</t>
  </si>
  <si>
    <t>ABRECHNUNG für SMV Wettbewerbe</t>
  </si>
  <si>
    <t>Anlass:</t>
  </si>
  <si>
    <t xml:space="preserve">  </t>
  </si>
  <si>
    <t>Datum:</t>
  </si>
  <si>
    <t>Total</t>
  </si>
  <si>
    <t>Anz.</t>
  </si>
  <si>
    <t>Gesamt</t>
  </si>
  <si>
    <t>Nacht</t>
  </si>
  <si>
    <t>CHF</t>
  </si>
  <si>
    <t>Bemerkungen:</t>
  </si>
  <si>
    <t>Name:</t>
  </si>
  <si>
    <t>Vorname:</t>
  </si>
  <si>
    <t>Strasse:</t>
  </si>
  <si>
    <t>PLZ und Ort:</t>
  </si>
  <si>
    <t>Clearing Nr.:</t>
  </si>
  <si>
    <t>Bankadresse:</t>
  </si>
  <si>
    <t>KM Ersatz</t>
  </si>
  <si>
    <t>Übernachtung</t>
  </si>
  <si>
    <t>Anzahl</t>
  </si>
  <si>
    <t>Verein:</t>
  </si>
  <si>
    <t>Unterschrift Veranstalter:</t>
  </si>
  <si>
    <t>Unterschrift Leiter Ressort Sport:</t>
  </si>
  <si>
    <t>F1 Freiflug</t>
  </si>
  <si>
    <t>F2 Fesselflug</t>
  </si>
  <si>
    <t>F3 Kunstflug</t>
  </si>
  <si>
    <t>F3 Helikopter</t>
  </si>
  <si>
    <t>F3 Segelflug</t>
  </si>
  <si>
    <t>F4 Scale</t>
  </si>
  <si>
    <t>F S (Space)</t>
  </si>
  <si>
    <t>Formel Konstanten</t>
  </si>
  <si>
    <t>Sparte:</t>
  </si>
  <si>
    <t>Reisepauschale</t>
  </si>
  <si>
    <r>
      <t>Km Auto</t>
    </r>
    <r>
      <rPr>
        <b/>
        <vertAlign val="superscript"/>
        <sz val="9"/>
        <rFont val="Arial"/>
        <family val="2"/>
      </rPr>
      <t>2 3</t>
    </r>
  </si>
  <si>
    <t>Hotel Ersatz</t>
  </si>
  <si>
    <t>Mahlzeit Ersatz</t>
  </si>
  <si>
    <t>F5 / F6 Elektroflug / Promotion</t>
  </si>
  <si>
    <t>Spesenentschädigung für:</t>
  </si>
  <si>
    <t>Name / Vorname</t>
  </si>
  <si>
    <t>Funktion:</t>
  </si>
  <si>
    <t>Name / Vorname:</t>
  </si>
  <si>
    <t>Wohnort:</t>
  </si>
  <si>
    <t>Anzahl Km</t>
  </si>
  <si>
    <t>(retour)</t>
  </si>
  <si>
    <t>Anzahl Fahrten</t>
  </si>
  <si>
    <t>Total Km</t>
  </si>
  <si>
    <t>Reisespesen:</t>
  </si>
  <si>
    <t>Verpflegungsspesen:</t>
  </si>
  <si>
    <t>Anzahl  Mahlzeiten</t>
  </si>
  <si>
    <t>Ort:</t>
  </si>
  <si>
    <t>Betrag erhalten:</t>
  </si>
  <si>
    <t>Unterschrift</t>
  </si>
  <si>
    <t>Anleitung:</t>
  </si>
  <si>
    <t xml:space="preserve">1. Es können nur in den grünen Felder Eingaben getätigt werden. </t>
  </si>
  <si>
    <t>2. Alle getätigten Eingaben werden in den jeweiligen Formulare übernommen</t>
  </si>
  <si>
    <t xml:space="preserve">   (d.H. Angaben aus den einzelnen Abrechnungsformulare wie z.B. 1. Jurymitglied</t>
  </si>
  <si>
    <t xml:space="preserve">    wird im Formular Abrechnung übernommen und umgekehrt)</t>
  </si>
  <si>
    <t>3. Es ist darauf zu achten, dass alle Felder im Hauptformular ausgefüllt werden</t>
  </si>
  <si>
    <t>4. Speziell die Angaben betreffend Rückerstattung im Hauptformular müssen vollständig</t>
  </si>
  <si>
    <t xml:space="preserve">    ausgefüllt werden! (Angaben zu Kontoinhaber und Kontonummer)</t>
  </si>
  <si>
    <t>5. Ausruck: Die Formulare können einzeln oder gesamthalft ausgedruckt werden.</t>
  </si>
  <si>
    <t xml:space="preserve">    (Taste Ctrl halten und je Lasche markieren)</t>
  </si>
  <si>
    <t xml:space="preserve">    Für den Gesamtdruck müssen alle Laschen markiert werden</t>
  </si>
  <si>
    <t xml:space="preserve">    Sind alle Register weiss markiert kann der Ausruck gestartet werden.</t>
  </si>
  <si>
    <t>Pauschale</t>
  </si>
  <si>
    <t>Pauschale:</t>
  </si>
  <si>
    <t>Anzahl  Tage</t>
  </si>
  <si>
    <t>Essen</t>
  </si>
  <si>
    <r>
      <t>Preis</t>
    </r>
    <r>
      <rPr>
        <b/>
        <vertAlign val="superscript"/>
        <sz val="9"/>
        <rFont val="Arial"/>
        <family val="2"/>
      </rPr>
      <t>3</t>
    </r>
  </si>
  <si>
    <t>Bahn</t>
  </si>
  <si>
    <r>
      <t>Essen</t>
    </r>
    <r>
      <rPr>
        <b/>
        <vertAlign val="superscript"/>
        <sz val="9"/>
        <rFont val="Arial"/>
        <family val="2"/>
      </rPr>
      <t>1</t>
    </r>
  </si>
  <si>
    <r>
      <t xml:space="preserve">7. Meldegebühr FAI  </t>
    </r>
    <r>
      <rPr>
        <i/>
        <sz val="7"/>
        <rFont val="Arial"/>
        <family val="2"/>
      </rPr>
      <t>(nicht für EM/WM)</t>
    </r>
  </si>
  <si>
    <t>TOTAL</t>
  </si>
  <si>
    <t>Jurymitglieder welche aus dem Ausland anreisen, gelangt eine Reisepauschale von CHF 200.-- zur Anwendung</t>
  </si>
  <si>
    <t>Rückerstattung an folgende Adresse:</t>
  </si>
  <si>
    <t>Bank (IBAN-Nr.)</t>
  </si>
  <si>
    <t>PC-Konto:</t>
  </si>
  <si>
    <t>Bahnbillet</t>
  </si>
  <si>
    <t>Preis</t>
  </si>
  <si>
    <t>(Anzahl)</t>
  </si>
  <si>
    <t>Übernachtung:</t>
  </si>
  <si>
    <t>Wettbewerbsleiter</t>
  </si>
  <si>
    <t>3. Jurymitglied</t>
  </si>
  <si>
    <t>2. Jurymitglied</t>
  </si>
  <si>
    <t>1. Jurymitglied</t>
  </si>
  <si>
    <t>1. Punkterichter</t>
  </si>
  <si>
    <t>2. Punkterichter</t>
  </si>
  <si>
    <t>3. Punkterichter</t>
  </si>
  <si>
    <t>4. Punkterichter</t>
  </si>
  <si>
    <t>5. Punkterichter</t>
  </si>
  <si>
    <t>6. Punkterichter</t>
  </si>
  <si>
    <t>Blattschutz-Passwort =</t>
  </si>
  <si>
    <t>Total Spesen</t>
  </si>
  <si>
    <t>F9 Drohnen</t>
  </si>
  <si>
    <t>IBAN:</t>
  </si>
  <si>
    <t>AbrechnungWettbewerbV9</t>
  </si>
  <si>
    <t>Unterschrift FaKo Präsident:</t>
  </si>
  <si>
    <t xml:space="preserve">Die Abrechnung ist innerhalb von 4 Wochen nach der Veranstaltung, an den jeweiligen Präsident der </t>
  </si>
  <si>
    <t>Fachkommission zu senden. Anschliessend wird sie zur Genehmigung an den Leiter Sport gesendet.</t>
  </si>
  <si>
    <t>=&gt;durch Funktionär übernommen:</t>
  </si>
  <si>
    <t>Auswahl</t>
  </si>
  <si>
    <t>Ja</t>
  </si>
  <si>
    <t>Nein</t>
  </si>
  <si>
    <t>Total Spesen Funktionär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</si>
</sst>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quot;Fr.&quot;\ * #,##0.00_ ;_ &quot;Fr.&quot;\ * \-#,##0.00_ ;_ &quot;Fr.&quot;\ * &quot;-&quot;??_ ;_ @_ "/>
    <numFmt numFmtId="165" formatCode="dd/mm/yyyy;@"/>
    <numFmt numFmtId="166" formatCode="[$CHF]\ #,##0.00"/>
  </numFmts>
  <fonts count="27" x14ac:knownFonts="1">
    <font>
      <sz val="11"/>
      <color theme="1"/>
      <name val="Calibri"/>
      <family val="2"/>
      <scheme val="minor"/>
    </font>
    <font>
      <sz val="11"/>
      <color indexed="8"/>
      <name val="Calibri"/>
      <family val="2"/>
    </font>
    <font>
      <b/>
      <sz val="12"/>
      <name val="Arial"/>
      <family val="2"/>
    </font>
    <font>
      <sz val="9"/>
      <name val="Arial"/>
      <family val="2"/>
    </font>
    <font>
      <sz val="9"/>
      <color indexed="8"/>
      <name val="Arial"/>
      <family val="2"/>
    </font>
    <font>
      <b/>
      <sz val="9"/>
      <name val="Arial"/>
      <family val="2"/>
    </font>
    <font>
      <b/>
      <vertAlign val="superscript"/>
      <sz val="9"/>
      <name val="Arial"/>
      <family val="2"/>
    </font>
    <font>
      <sz val="8"/>
      <name val="Arial"/>
      <family val="2"/>
    </font>
    <font>
      <sz val="8"/>
      <color indexed="8"/>
      <name val="Arial"/>
      <family val="2"/>
    </font>
    <font>
      <sz val="10"/>
      <name val="Arial"/>
      <family val="2"/>
    </font>
    <font>
      <b/>
      <sz val="7"/>
      <name val="Arial"/>
      <family val="2"/>
    </font>
    <font>
      <sz val="11"/>
      <name val="Calibri"/>
      <family val="2"/>
    </font>
    <font>
      <i/>
      <sz val="7"/>
      <name val="Arial"/>
      <family val="2"/>
    </font>
    <font>
      <b/>
      <sz val="8"/>
      <name val="Arial"/>
      <family val="2"/>
    </font>
    <font>
      <sz val="8"/>
      <color indexed="81"/>
      <name val="Tahoma"/>
    </font>
    <font>
      <sz val="11"/>
      <color indexed="8"/>
      <name val="Arial"/>
      <family val="2"/>
    </font>
    <font>
      <b/>
      <sz val="16"/>
      <color indexed="8"/>
      <name val="Arial"/>
      <family val="2"/>
    </font>
    <font>
      <sz val="8"/>
      <name val="Calibri"/>
      <family val="2"/>
    </font>
    <font>
      <sz val="11"/>
      <color indexed="9"/>
      <name val="Arial"/>
      <family val="2"/>
    </font>
    <font>
      <sz val="16"/>
      <color indexed="8"/>
      <name val="Arial"/>
      <family val="2"/>
    </font>
    <font>
      <b/>
      <u/>
      <sz val="9"/>
      <color indexed="8"/>
      <name val="Arial"/>
      <family val="2"/>
    </font>
    <font>
      <b/>
      <sz val="11"/>
      <color indexed="8"/>
      <name val="Arial"/>
      <family val="2"/>
    </font>
    <font>
      <b/>
      <sz val="8"/>
      <color indexed="81"/>
      <name val="Tahoma"/>
    </font>
    <font>
      <sz val="7"/>
      <name val="Arial"/>
      <family val="2"/>
    </font>
    <font>
      <sz val="9"/>
      <color indexed="9"/>
      <name val="Arial"/>
      <family val="2"/>
    </font>
    <font>
      <b/>
      <u/>
      <sz val="6"/>
      <color indexed="8"/>
      <name val="Arial"/>
      <family val="2"/>
    </font>
    <font>
      <sz val="6"/>
      <color indexed="8"/>
      <name val="Arial"/>
      <family val="2"/>
    </font>
  </fonts>
  <fills count="7">
    <fill>
      <patternFill patternType="none"/>
    </fill>
    <fill>
      <patternFill patternType="gray125"/>
    </fill>
    <fill>
      <patternFill patternType="solid">
        <fgColor indexed="23"/>
        <bgColor indexed="64"/>
      </patternFill>
    </fill>
    <fill>
      <patternFill patternType="solid">
        <fgColor indexed="44"/>
        <bgColor indexed="64"/>
      </patternFill>
    </fill>
    <fill>
      <patternFill patternType="solid">
        <fgColor indexed="47"/>
        <bgColor indexed="64"/>
      </patternFill>
    </fill>
    <fill>
      <patternFill patternType="solid">
        <fgColor indexed="50"/>
        <bgColor indexed="64"/>
      </patternFill>
    </fill>
    <fill>
      <patternFill patternType="solid">
        <fgColor rgb="FF92D050"/>
        <bgColor indexed="64"/>
      </patternFill>
    </fill>
  </fills>
  <borders count="26">
    <border>
      <left/>
      <right/>
      <top/>
      <bottom/>
      <diagonal/>
    </border>
    <border>
      <left/>
      <right/>
      <top/>
      <bottom style="dashed">
        <color indexed="64"/>
      </bottom>
      <diagonal/>
    </border>
    <border>
      <left/>
      <right/>
      <top style="dashed">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style="dashed">
        <color indexed="64"/>
      </bottom>
      <diagonal/>
    </border>
  </borders>
  <cellStyleXfs count="2">
    <xf numFmtId="0" fontId="0" fillId="0" borderId="0"/>
    <xf numFmtId="164" fontId="1" fillId="0" borderId="0" applyFont="0" applyFill="0" applyBorder="0" applyAlignment="0" applyProtection="0"/>
  </cellStyleXfs>
  <cellXfs count="115">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left"/>
    </xf>
    <xf numFmtId="0" fontId="5" fillId="0" borderId="0" xfId="0" applyFont="1" applyAlignment="1">
      <alignment horizontal="center"/>
    </xf>
    <xf numFmtId="0" fontId="3" fillId="0" borderId="0" xfId="0" applyFont="1" applyAlignment="1">
      <alignment horizontal="center"/>
    </xf>
    <xf numFmtId="2" fontId="3" fillId="0" borderId="0" xfId="0" applyNumberFormat="1" applyFont="1"/>
    <xf numFmtId="0" fontId="4" fillId="0" borderId="0" xfId="0" applyFont="1" applyAlignment="1">
      <alignment horizontal="center"/>
    </xf>
    <xf numFmtId="2" fontId="4" fillId="0" borderId="0" xfId="0" applyNumberFormat="1" applyFont="1" applyAlignment="1">
      <alignment horizontal="center"/>
    </xf>
    <xf numFmtId="2" fontId="3" fillId="0" borderId="0" xfId="0" applyNumberFormat="1" applyFont="1" applyAlignment="1">
      <alignment horizontal="center"/>
    </xf>
    <xf numFmtId="0" fontId="3" fillId="0" borderId="0" xfId="0" applyFont="1" applyAlignment="1">
      <alignment horizontal="left"/>
    </xf>
    <xf numFmtId="1" fontId="3" fillId="0" borderId="0" xfId="0" applyNumberFormat="1" applyFont="1" applyAlignment="1">
      <alignment horizontal="center"/>
    </xf>
    <xf numFmtId="0" fontId="3" fillId="0" borderId="0" xfId="0" applyFont="1" applyAlignment="1">
      <alignment horizontal="right"/>
    </xf>
    <xf numFmtId="0" fontId="3" fillId="2" borderId="0" xfId="0" applyFont="1" applyFill="1"/>
    <xf numFmtId="0" fontId="4" fillId="2" borderId="0" xfId="0" applyFont="1" applyFill="1"/>
    <xf numFmtId="0" fontId="5" fillId="2" borderId="0" xfId="0" applyFont="1" applyFill="1" applyAlignment="1">
      <alignment horizontal="center"/>
    </xf>
    <xf numFmtId="2" fontId="3" fillId="2" borderId="0" xfId="0" applyNumberFormat="1" applyFont="1" applyFill="1"/>
    <xf numFmtId="2" fontId="3" fillId="0" borderId="1" xfId="0" applyNumberFormat="1" applyFont="1" applyBorder="1" applyAlignment="1">
      <alignment horizontal="center"/>
    </xf>
    <xf numFmtId="0" fontId="3" fillId="0" borderId="2" xfId="0" applyFont="1" applyBorder="1"/>
    <xf numFmtId="0" fontId="7" fillId="0" borderId="0" xfId="0" applyFont="1"/>
    <xf numFmtId="0" fontId="8" fillId="0" borderId="0" xfId="0" applyFont="1"/>
    <xf numFmtId="0" fontId="7" fillId="0" borderId="0" xfId="0" applyFont="1" applyAlignment="1">
      <alignment horizontal="left"/>
    </xf>
    <xf numFmtId="0" fontId="10" fillId="0" borderId="0" xfId="0" applyFont="1"/>
    <xf numFmtId="0" fontId="10" fillId="0" borderId="0" xfId="0" applyFont="1" applyAlignment="1">
      <alignment vertical="top"/>
    </xf>
    <xf numFmtId="0" fontId="3" fillId="0" borderId="0" xfId="0" applyFont="1" applyAlignment="1">
      <alignment wrapText="1"/>
    </xf>
    <xf numFmtId="0" fontId="13" fillId="0" borderId="0" xfId="0" applyFont="1"/>
    <xf numFmtId="0" fontId="4" fillId="0" borderId="0" xfId="0" applyFont="1" applyAlignment="1">
      <alignment horizontal="left"/>
    </xf>
    <xf numFmtId="0" fontId="11" fillId="0" borderId="0" xfId="0" applyFont="1"/>
    <xf numFmtId="0" fontId="9" fillId="3" borderId="3" xfId="0" applyFont="1" applyFill="1" applyBorder="1"/>
    <xf numFmtId="0" fontId="11" fillId="3" borderId="4" xfId="0" applyFont="1" applyFill="1" applyBorder="1"/>
    <xf numFmtId="0" fontId="11" fillId="3" borderId="5" xfId="0" applyFont="1" applyFill="1" applyBorder="1"/>
    <xf numFmtId="0" fontId="11" fillId="0" borderId="6" xfId="0" applyFont="1" applyBorder="1"/>
    <xf numFmtId="0" fontId="9" fillId="0" borderId="6" xfId="0" applyFont="1" applyBorder="1"/>
    <xf numFmtId="0" fontId="11" fillId="0" borderId="7" xfId="0" applyFont="1" applyBorder="1"/>
    <xf numFmtId="164" fontId="11" fillId="0" borderId="8" xfId="1" applyFont="1" applyBorder="1" applyProtection="1"/>
    <xf numFmtId="0" fontId="11" fillId="0" borderId="9" xfId="0" applyFont="1" applyBorder="1"/>
    <xf numFmtId="164" fontId="11" fillId="0" borderId="10" xfId="1" applyFont="1" applyBorder="1" applyProtection="1"/>
    <xf numFmtId="0" fontId="11" fillId="0" borderId="11" xfId="0" applyFont="1" applyBorder="1"/>
    <xf numFmtId="0" fontId="13" fillId="0" borderId="0" xfId="0" applyFont="1" applyAlignment="1">
      <alignment horizontal="left"/>
    </xf>
    <xf numFmtId="0" fontId="15" fillId="0" borderId="0" xfId="0" applyFont="1"/>
    <xf numFmtId="0" fontId="15" fillId="0" borderId="0" xfId="0" applyFont="1" applyAlignment="1">
      <alignment horizontal="left"/>
    </xf>
    <xf numFmtId="0" fontId="16" fillId="0" borderId="0" xfId="0" applyFont="1"/>
    <xf numFmtId="0" fontId="19" fillId="0" borderId="0" xfId="0" applyFont="1"/>
    <xf numFmtId="0" fontId="15" fillId="0" borderId="12" xfId="0" applyFont="1" applyBorder="1"/>
    <xf numFmtId="0" fontId="15" fillId="0" borderId="13" xfId="0" applyFont="1" applyBorder="1"/>
    <xf numFmtId="0" fontId="15" fillId="0" borderId="13" xfId="0" applyFont="1" applyBorder="1" applyAlignment="1">
      <alignment horizontal="center"/>
    </xf>
    <xf numFmtId="0" fontId="15" fillId="0" borderId="14" xfId="0" applyFont="1" applyBorder="1" applyAlignment="1">
      <alignment horizontal="center"/>
    </xf>
    <xf numFmtId="0" fontId="15" fillId="0" borderId="9" xfId="0" applyFont="1" applyBorder="1"/>
    <xf numFmtId="0" fontId="15" fillId="0" borderId="10" xfId="0" applyFont="1" applyBorder="1"/>
    <xf numFmtId="0" fontId="15" fillId="0" borderId="15" xfId="0" applyFont="1" applyBorder="1"/>
    <xf numFmtId="165" fontId="18" fillId="0" borderId="0" xfId="0" applyNumberFormat="1" applyFont="1"/>
    <xf numFmtId="0" fontId="20" fillId="0" borderId="0" xfId="0" applyFont="1"/>
    <xf numFmtId="0" fontId="15" fillId="0" borderId="4" xfId="0" applyFont="1" applyBorder="1" applyProtection="1">
      <protection locked="0"/>
    </xf>
    <xf numFmtId="0" fontId="15" fillId="0" borderId="5" xfId="0" applyFont="1" applyBorder="1"/>
    <xf numFmtId="0" fontId="15" fillId="0" borderId="16" xfId="0" applyFont="1" applyBorder="1"/>
    <xf numFmtId="0" fontId="21" fillId="0" borderId="0" xfId="0" applyFont="1"/>
    <xf numFmtId="0" fontId="15" fillId="0" borderId="4" xfId="0" applyFont="1" applyBorder="1"/>
    <xf numFmtId="0" fontId="3" fillId="0" borderId="0" xfId="0" applyFont="1" applyAlignment="1">
      <alignment horizontal="left" wrapText="1"/>
    </xf>
    <xf numFmtId="1" fontId="4" fillId="0" borderId="0" xfId="0" applyNumberFormat="1" applyFont="1" applyAlignment="1">
      <alignment horizontal="center"/>
    </xf>
    <xf numFmtId="2" fontId="3" fillId="0" borderId="1" xfId="0" applyNumberFormat="1" applyFont="1" applyBorder="1" applyAlignment="1">
      <alignment horizontal="right"/>
    </xf>
    <xf numFmtId="0" fontId="4" fillId="0" borderId="0" xfId="0" applyFont="1" applyAlignment="1">
      <alignment horizontal="right"/>
    </xf>
    <xf numFmtId="2" fontId="3" fillId="0" borderId="0" xfId="0" applyNumberFormat="1" applyFont="1" applyAlignment="1">
      <alignment horizontal="right"/>
    </xf>
    <xf numFmtId="2" fontId="5" fillId="0" borderId="1" xfId="0" applyNumberFormat="1" applyFont="1" applyBorder="1" applyAlignment="1">
      <alignment horizontal="right"/>
    </xf>
    <xf numFmtId="0" fontId="23" fillId="0" borderId="0" xfId="0" applyFont="1" applyAlignment="1">
      <alignment wrapText="1"/>
    </xf>
    <xf numFmtId="0" fontId="23" fillId="0" borderId="0" xfId="0" applyFont="1" applyAlignment="1">
      <alignment horizontal="left"/>
    </xf>
    <xf numFmtId="0" fontId="23" fillId="0" borderId="0" xfId="0" applyFont="1"/>
    <xf numFmtId="0" fontId="23" fillId="0" borderId="0" xfId="0" applyFont="1" applyAlignment="1">
      <alignment horizontal="center"/>
    </xf>
    <xf numFmtId="2" fontId="23" fillId="0" borderId="0" xfId="0" applyNumberFormat="1" applyFont="1" applyAlignment="1">
      <alignment horizontal="center"/>
    </xf>
    <xf numFmtId="2" fontId="3" fillId="0" borderId="1" xfId="0" applyNumberFormat="1" applyFont="1" applyBorder="1" applyAlignment="1">
      <alignment horizontal="left"/>
    </xf>
    <xf numFmtId="2" fontId="24" fillId="0" borderId="1" xfId="0" applyNumberFormat="1" applyFont="1" applyBorder="1" applyAlignment="1">
      <alignment horizontal="center"/>
    </xf>
    <xf numFmtId="4" fontId="4" fillId="0" borderId="1" xfId="0" applyNumberFormat="1" applyFont="1" applyBorder="1" applyAlignment="1">
      <alignment horizontal="center"/>
    </xf>
    <xf numFmtId="0" fontId="24" fillId="0" borderId="1" xfId="0" applyFont="1" applyBorder="1" applyAlignment="1">
      <alignment horizontal="center"/>
    </xf>
    <xf numFmtId="2" fontId="4" fillId="0" borderId="1" xfId="0" applyNumberFormat="1" applyFont="1" applyBorder="1" applyAlignment="1">
      <alignment horizontal="center"/>
    </xf>
    <xf numFmtId="0" fontId="25" fillId="4" borderId="17" xfId="0" applyFont="1" applyFill="1" applyBorder="1"/>
    <xf numFmtId="0" fontId="26" fillId="4" borderId="18" xfId="0" applyFont="1" applyFill="1" applyBorder="1"/>
    <xf numFmtId="0" fontId="26" fillId="4" borderId="19" xfId="0" applyFont="1" applyFill="1" applyBorder="1"/>
    <xf numFmtId="0" fontId="26" fillId="4" borderId="20" xfId="0" applyFont="1" applyFill="1" applyBorder="1"/>
    <xf numFmtId="0" fontId="26" fillId="4" borderId="0" xfId="0" applyFont="1" applyFill="1"/>
    <xf numFmtId="0" fontId="26" fillId="4" borderId="21" xfId="0" applyFont="1" applyFill="1" applyBorder="1"/>
    <xf numFmtId="0" fontId="26" fillId="4" borderId="22" xfId="0" applyFont="1" applyFill="1" applyBorder="1"/>
    <xf numFmtId="0" fontId="26" fillId="4" borderId="23" xfId="0" applyFont="1" applyFill="1" applyBorder="1"/>
    <xf numFmtId="0" fontId="26" fillId="4" borderId="24" xfId="0" applyFont="1" applyFill="1" applyBorder="1"/>
    <xf numFmtId="4" fontId="24" fillId="0" borderId="1" xfId="0" applyNumberFormat="1" applyFont="1" applyBorder="1" applyAlignment="1">
      <alignment horizontal="center"/>
    </xf>
    <xf numFmtId="4" fontId="15" fillId="0" borderId="0" xfId="0" applyNumberFormat="1" applyFont="1" applyAlignment="1">
      <alignment horizontal="center"/>
    </xf>
    <xf numFmtId="0" fontId="15" fillId="0" borderId="4" xfId="0" applyFont="1" applyBorder="1" applyAlignment="1" applyProtection="1">
      <alignment horizontal="center"/>
      <protection locked="0"/>
    </xf>
    <xf numFmtId="2" fontId="3" fillId="0" borderId="1" xfId="0" applyNumberFormat="1" applyFont="1" applyBorder="1" applyAlignment="1" applyProtection="1">
      <alignment horizontal="right"/>
      <protection locked="0"/>
    </xf>
    <xf numFmtId="1" fontId="24" fillId="0" borderId="1" xfId="0" applyNumberFormat="1" applyFont="1" applyBorder="1" applyAlignment="1">
      <alignment horizontal="center"/>
    </xf>
    <xf numFmtId="2" fontId="3" fillId="6" borderId="1" xfId="0" applyNumberFormat="1" applyFont="1" applyFill="1" applyBorder="1" applyAlignment="1" applyProtection="1">
      <alignment horizontal="center"/>
      <protection locked="0"/>
    </xf>
    <xf numFmtId="0" fontId="15" fillId="0" borderId="0" xfId="0" quotePrefix="1" applyFont="1"/>
    <xf numFmtId="0" fontId="15" fillId="0" borderId="0" xfId="0" applyFont="1" applyAlignment="1" applyProtection="1">
      <alignment horizontal="center"/>
      <protection locked="0"/>
    </xf>
    <xf numFmtId="0" fontId="4" fillId="0" borderId="1" xfId="0" applyFont="1" applyBorder="1" applyAlignment="1" applyProtection="1">
      <alignment vertical="top"/>
      <protection locked="0"/>
    </xf>
    <xf numFmtId="0" fontId="3" fillId="0" borderId="1" xfId="0" applyFont="1" applyBorder="1" applyAlignment="1" applyProtection="1">
      <alignment horizontal="center" vertical="top"/>
      <protection locked="0"/>
    </xf>
    <xf numFmtId="0" fontId="3" fillId="0" borderId="25" xfId="0" applyFont="1" applyBorder="1" applyAlignment="1" applyProtection="1">
      <alignment horizontal="center" vertical="top"/>
      <protection locked="0"/>
    </xf>
    <xf numFmtId="0" fontId="3" fillId="0" borderId="0" xfId="0" applyFont="1" applyAlignment="1">
      <alignment horizontal="left" wrapText="1"/>
    </xf>
    <xf numFmtId="0" fontId="3" fillId="0" borderId="1" xfId="0" applyFont="1" applyBorder="1" applyAlignment="1" applyProtection="1">
      <alignment horizontal="left"/>
      <protection locked="0"/>
    </xf>
    <xf numFmtId="0" fontId="3" fillId="0" borderId="25" xfId="0" applyFont="1" applyBorder="1" applyAlignment="1" applyProtection="1">
      <alignment horizontal="left"/>
      <protection locked="0"/>
    </xf>
    <xf numFmtId="165" fontId="4" fillId="0" borderId="1" xfId="0" applyNumberFormat="1" applyFont="1" applyBorder="1" applyAlignment="1" applyProtection="1">
      <alignment horizontal="left" vertical="top"/>
      <protection locked="0"/>
    </xf>
    <xf numFmtId="0" fontId="8" fillId="0" borderId="1" xfId="0" applyFont="1" applyBorder="1" applyAlignment="1" applyProtection="1">
      <alignment horizontal="center"/>
      <protection locked="0"/>
    </xf>
    <xf numFmtId="0" fontId="7" fillId="0" borderId="1" xfId="0" applyFont="1" applyBorder="1" applyAlignment="1" applyProtection="1">
      <alignment horizontal="center"/>
      <protection locked="0"/>
    </xf>
    <xf numFmtId="14" fontId="7" fillId="0" borderId="1" xfId="0" applyNumberFormat="1" applyFont="1" applyBorder="1" applyAlignment="1" applyProtection="1">
      <alignment horizontal="center"/>
      <protection locked="0"/>
    </xf>
    <xf numFmtId="0" fontId="7" fillId="0" borderId="2" xfId="0" applyFont="1" applyBorder="1" applyAlignment="1">
      <alignment horizontal="center"/>
    </xf>
    <xf numFmtId="0" fontId="15" fillId="0" borderId="0" xfId="0" applyFont="1"/>
    <xf numFmtId="0" fontId="15" fillId="0" borderId="0" xfId="0" applyFont="1" applyAlignment="1" applyProtection="1">
      <alignment horizontal="left"/>
      <protection locked="0"/>
    </xf>
    <xf numFmtId="0" fontId="15" fillId="0" borderId="12" xfId="0" applyFont="1" applyBorder="1" applyAlignment="1">
      <alignment horizontal="center"/>
    </xf>
    <xf numFmtId="0" fontId="15" fillId="0" borderId="13" xfId="0" applyFont="1" applyBorder="1" applyAlignment="1">
      <alignment horizontal="center"/>
    </xf>
    <xf numFmtId="4" fontId="15" fillId="0" borderId="4" xfId="0" applyNumberFormat="1" applyFont="1" applyBorder="1" applyAlignment="1">
      <alignment horizontal="center"/>
    </xf>
    <xf numFmtId="4" fontId="15" fillId="0" borderId="5" xfId="0" applyNumberFormat="1" applyFont="1" applyBorder="1" applyAlignment="1">
      <alignment horizontal="center"/>
    </xf>
    <xf numFmtId="0" fontId="15" fillId="0" borderId="14" xfId="0" applyFont="1" applyBorder="1" applyAlignment="1">
      <alignment horizontal="center"/>
    </xf>
    <xf numFmtId="0" fontId="15" fillId="5" borderId="4" xfId="0" applyFont="1" applyFill="1" applyBorder="1" applyAlignment="1" applyProtection="1">
      <alignment horizontal="center"/>
      <protection locked="0"/>
    </xf>
    <xf numFmtId="0" fontId="15" fillId="5" borderId="5" xfId="0" applyFont="1" applyFill="1" applyBorder="1" applyAlignment="1" applyProtection="1">
      <alignment horizontal="center"/>
      <protection locked="0"/>
    </xf>
    <xf numFmtId="0" fontId="15" fillId="0" borderId="0" xfId="0" applyFont="1" applyAlignment="1">
      <alignment horizontal="left"/>
    </xf>
    <xf numFmtId="166" fontId="21" fillId="0" borderId="0" xfId="0" applyNumberFormat="1" applyFont="1" applyAlignment="1">
      <alignment horizontal="center"/>
    </xf>
    <xf numFmtId="0" fontId="18" fillId="0" borderId="0" xfId="0" applyFont="1" applyAlignment="1">
      <alignment horizontal="left"/>
    </xf>
  </cellXfs>
  <cellStyles count="2">
    <cellStyle name="Standard" xfId="0" builtinId="0"/>
    <cellStyle name="Währung" xfId="1" builtinId="4"/>
  </cellStyles>
  <dxfs count="157">
    <dxf>
      <fill>
        <patternFill>
          <bgColor indexed="50"/>
        </patternFill>
      </fill>
    </dxf>
    <dxf>
      <font>
        <condense val="0"/>
        <extend val="0"/>
        <color indexed="9"/>
      </font>
    </dxf>
    <dxf>
      <font>
        <condense val="0"/>
        <extend val="0"/>
        <color indexed="9"/>
      </font>
    </dxf>
    <dxf>
      <font>
        <condense val="0"/>
        <extend val="0"/>
        <color indexed="8"/>
      </font>
      <fill>
        <patternFill>
          <bgColor indexed="50"/>
        </patternFill>
      </fill>
    </dxf>
    <dxf>
      <font>
        <condense val="0"/>
        <extend val="0"/>
        <color indexed="8"/>
      </font>
      <fill>
        <patternFill>
          <bgColor indexed="50"/>
        </patternFill>
      </fill>
    </dxf>
    <dxf>
      <fill>
        <patternFill patternType="none">
          <bgColor indexed="65"/>
        </patternFill>
      </fill>
    </dxf>
    <dxf>
      <fill>
        <patternFill>
          <bgColor indexed="9"/>
        </patternFill>
      </fill>
    </dxf>
    <dxf>
      <fill>
        <patternFill patternType="none">
          <bgColor indexed="65"/>
        </patternFill>
      </fill>
    </dxf>
    <dxf>
      <fill>
        <patternFill>
          <bgColor indexed="9"/>
        </patternFill>
      </fill>
    </dxf>
    <dxf>
      <font>
        <condense val="0"/>
        <extend val="0"/>
        <color indexed="8"/>
      </font>
    </dxf>
    <dxf>
      <fill>
        <patternFill>
          <bgColor indexed="50"/>
        </patternFill>
      </fill>
    </dxf>
    <dxf>
      <fill>
        <patternFill>
          <bgColor indexed="50"/>
        </patternFill>
      </fill>
    </dxf>
    <dxf>
      <fill>
        <patternFill>
          <bgColor indexed="50"/>
        </patternFill>
      </fill>
    </dxf>
    <dxf>
      <font>
        <condense val="0"/>
        <extend val="0"/>
        <color indexed="9"/>
      </font>
    </dxf>
    <dxf>
      <font>
        <condense val="0"/>
        <extend val="0"/>
        <color indexed="9"/>
      </font>
    </dxf>
    <dxf>
      <font>
        <condense val="0"/>
        <extend val="0"/>
        <color indexed="8"/>
      </font>
      <fill>
        <patternFill>
          <bgColor indexed="50"/>
        </patternFill>
      </fill>
    </dxf>
    <dxf>
      <font>
        <condense val="0"/>
        <extend val="0"/>
        <color indexed="8"/>
      </font>
      <fill>
        <patternFill>
          <bgColor indexed="50"/>
        </patternFill>
      </fill>
    </dxf>
    <dxf>
      <fill>
        <patternFill patternType="none">
          <bgColor indexed="65"/>
        </patternFill>
      </fill>
    </dxf>
    <dxf>
      <fill>
        <patternFill>
          <bgColor indexed="9"/>
        </patternFill>
      </fill>
    </dxf>
    <dxf>
      <fill>
        <patternFill patternType="none">
          <bgColor indexed="65"/>
        </patternFill>
      </fill>
    </dxf>
    <dxf>
      <fill>
        <patternFill>
          <bgColor indexed="9"/>
        </patternFill>
      </fill>
    </dxf>
    <dxf>
      <font>
        <condense val="0"/>
        <extend val="0"/>
        <color indexed="8"/>
      </font>
    </dxf>
    <dxf>
      <fill>
        <patternFill>
          <bgColor indexed="50"/>
        </patternFill>
      </fill>
    </dxf>
    <dxf>
      <fill>
        <patternFill>
          <bgColor indexed="50"/>
        </patternFill>
      </fill>
    </dxf>
    <dxf>
      <fill>
        <patternFill>
          <bgColor indexed="50"/>
        </patternFill>
      </fill>
    </dxf>
    <dxf>
      <font>
        <condense val="0"/>
        <extend val="0"/>
        <color indexed="9"/>
      </font>
    </dxf>
    <dxf>
      <font>
        <condense val="0"/>
        <extend val="0"/>
        <color indexed="9"/>
      </font>
    </dxf>
    <dxf>
      <font>
        <condense val="0"/>
        <extend val="0"/>
        <color indexed="8"/>
      </font>
      <fill>
        <patternFill>
          <bgColor indexed="50"/>
        </patternFill>
      </fill>
    </dxf>
    <dxf>
      <font>
        <condense val="0"/>
        <extend val="0"/>
        <color indexed="8"/>
      </font>
      <fill>
        <patternFill>
          <bgColor indexed="50"/>
        </patternFill>
      </fill>
    </dxf>
    <dxf>
      <fill>
        <patternFill patternType="none">
          <bgColor indexed="65"/>
        </patternFill>
      </fill>
    </dxf>
    <dxf>
      <fill>
        <patternFill>
          <bgColor indexed="9"/>
        </patternFill>
      </fill>
    </dxf>
    <dxf>
      <fill>
        <patternFill patternType="none">
          <bgColor indexed="65"/>
        </patternFill>
      </fill>
    </dxf>
    <dxf>
      <fill>
        <patternFill>
          <bgColor indexed="9"/>
        </patternFill>
      </fill>
    </dxf>
    <dxf>
      <font>
        <condense val="0"/>
        <extend val="0"/>
        <color indexed="8"/>
      </font>
    </dxf>
    <dxf>
      <fill>
        <patternFill>
          <bgColor indexed="50"/>
        </patternFill>
      </fill>
    </dxf>
    <dxf>
      <fill>
        <patternFill>
          <bgColor indexed="50"/>
        </patternFill>
      </fill>
    </dxf>
    <dxf>
      <fill>
        <patternFill>
          <bgColor indexed="50"/>
        </patternFill>
      </fill>
    </dxf>
    <dxf>
      <font>
        <condense val="0"/>
        <extend val="0"/>
        <color indexed="9"/>
      </font>
    </dxf>
    <dxf>
      <font>
        <condense val="0"/>
        <extend val="0"/>
        <color indexed="9"/>
      </font>
    </dxf>
    <dxf>
      <font>
        <condense val="0"/>
        <extend val="0"/>
        <color indexed="8"/>
      </font>
      <fill>
        <patternFill>
          <bgColor indexed="50"/>
        </patternFill>
      </fill>
    </dxf>
    <dxf>
      <font>
        <condense val="0"/>
        <extend val="0"/>
        <color indexed="8"/>
      </font>
      <fill>
        <patternFill>
          <bgColor indexed="50"/>
        </patternFill>
      </fill>
    </dxf>
    <dxf>
      <fill>
        <patternFill patternType="none">
          <bgColor indexed="65"/>
        </patternFill>
      </fill>
    </dxf>
    <dxf>
      <fill>
        <patternFill>
          <bgColor indexed="9"/>
        </patternFill>
      </fill>
    </dxf>
    <dxf>
      <fill>
        <patternFill patternType="none">
          <bgColor indexed="65"/>
        </patternFill>
      </fill>
    </dxf>
    <dxf>
      <fill>
        <patternFill>
          <bgColor indexed="9"/>
        </patternFill>
      </fill>
    </dxf>
    <dxf>
      <font>
        <condense val="0"/>
        <extend val="0"/>
        <color indexed="8"/>
      </font>
    </dxf>
    <dxf>
      <fill>
        <patternFill>
          <bgColor indexed="50"/>
        </patternFill>
      </fill>
    </dxf>
    <dxf>
      <fill>
        <patternFill>
          <bgColor indexed="50"/>
        </patternFill>
      </fill>
    </dxf>
    <dxf>
      <fill>
        <patternFill>
          <bgColor indexed="50"/>
        </patternFill>
      </fill>
    </dxf>
    <dxf>
      <font>
        <condense val="0"/>
        <extend val="0"/>
        <color indexed="9"/>
      </font>
    </dxf>
    <dxf>
      <font>
        <condense val="0"/>
        <extend val="0"/>
        <color indexed="9"/>
      </font>
    </dxf>
    <dxf>
      <font>
        <condense val="0"/>
        <extend val="0"/>
        <color indexed="8"/>
      </font>
      <fill>
        <patternFill>
          <bgColor indexed="50"/>
        </patternFill>
      </fill>
    </dxf>
    <dxf>
      <font>
        <condense val="0"/>
        <extend val="0"/>
        <color indexed="8"/>
      </font>
      <fill>
        <patternFill>
          <bgColor indexed="50"/>
        </patternFill>
      </fill>
    </dxf>
    <dxf>
      <fill>
        <patternFill patternType="none">
          <bgColor indexed="65"/>
        </patternFill>
      </fill>
    </dxf>
    <dxf>
      <fill>
        <patternFill>
          <bgColor indexed="9"/>
        </patternFill>
      </fill>
    </dxf>
    <dxf>
      <fill>
        <patternFill patternType="none">
          <bgColor indexed="65"/>
        </patternFill>
      </fill>
    </dxf>
    <dxf>
      <fill>
        <patternFill>
          <bgColor indexed="9"/>
        </patternFill>
      </fill>
    </dxf>
    <dxf>
      <font>
        <condense val="0"/>
        <extend val="0"/>
        <color indexed="8"/>
      </font>
    </dxf>
    <dxf>
      <fill>
        <patternFill>
          <bgColor indexed="50"/>
        </patternFill>
      </fill>
    </dxf>
    <dxf>
      <fill>
        <patternFill>
          <bgColor indexed="50"/>
        </patternFill>
      </fill>
    </dxf>
    <dxf>
      <fill>
        <patternFill>
          <bgColor indexed="50"/>
        </patternFill>
      </fill>
    </dxf>
    <dxf>
      <font>
        <condense val="0"/>
        <extend val="0"/>
        <color indexed="9"/>
      </font>
    </dxf>
    <dxf>
      <font>
        <condense val="0"/>
        <extend val="0"/>
        <color indexed="9"/>
      </font>
    </dxf>
    <dxf>
      <font>
        <condense val="0"/>
        <extend val="0"/>
        <color indexed="8"/>
      </font>
      <fill>
        <patternFill>
          <bgColor indexed="50"/>
        </patternFill>
      </fill>
    </dxf>
    <dxf>
      <fill>
        <patternFill patternType="none">
          <bgColor indexed="65"/>
        </patternFill>
      </fill>
    </dxf>
    <dxf>
      <fill>
        <patternFill>
          <bgColor indexed="9"/>
        </patternFill>
      </fill>
    </dxf>
    <dxf>
      <fill>
        <patternFill patternType="none">
          <bgColor indexed="65"/>
        </patternFill>
      </fill>
    </dxf>
    <dxf>
      <fill>
        <patternFill>
          <bgColor indexed="9"/>
        </patternFill>
      </fill>
    </dxf>
    <dxf>
      <font>
        <condense val="0"/>
        <extend val="0"/>
        <color indexed="8"/>
      </font>
    </dxf>
    <dxf>
      <fill>
        <patternFill>
          <bgColor indexed="50"/>
        </patternFill>
      </fill>
    </dxf>
    <dxf>
      <fill>
        <patternFill>
          <bgColor indexed="50"/>
        </patternFill>
      </fill>
    </dxf>
    <dxf>
      <fill>
        <patternFill>
          <bgColor indexed="50"/>
        </patternFill>
      </fill>
    </dxf>
    <dxf>
      <font>
        <condense val="0"/>
        <extend val="0"/>
        <color indexed="9"/>
      </font>
    </dxf>
    <dxf>
      <font>
        <condense val="0"/>
        <extend val="0"/>
        <color indexed="9"/>
      </font>
    </dxf>
    <dxf>
      <font>
        <condense val="0"/>
        <extend val="0"/>
        <color indexed="8"/>
      </font>
      <fill>
        <patternFill>
          <bgColor indexed="50"/>
        </patternFill>
      </fill>
    </dxf>
    <dxf>
      <font>
        <condense val="0"/>
        <extend val="0"/>
        <color indexed="8"/>
      </font>
      <fill>
        <patternFill>
          <bgColor indexed="50"/>
        </patternFill>
      </fill>
    </dxf>
    <dxf>
      <fill>
        <patternFill patternType="none">
          <bgColor indexed="65"/>
        </patternFill>
      </fill>
    </dxf>
    <dxf>
      <fill>
        <patternFill>
          <bgColor indexed="9"/>
        </patternFill>
      </fill>
    </dxf>
    <dxf>
      <fill>
        <patternFill patternType="none">
          <bgColor indexed="65"/>
        </patternFill>
      </fill>
    </dxf>
    <dxf>
      <fill>
        <patternFill>
          <bgColor indexed="9"/>
        </patternFill>
      </fill>
    </dxf>
    <dxf>
      <font>
        <condense val="0"/>
        <extend val="0"/>
        <color indexed="8"/>
      </font>
    </dxf>
    <dxf>
      <fill>
        <patternFill>
          <bgColor indexed="50"/>
        </patternFill>
      </fill>
    </dxf>
    <dxf>
      <fill>
        <patternFill>
          <bgColor indexed="50"/>
        </patternFill>
      </fill>
    </dxf>
    <dxf>
      <fill>
        <patternFill>
          <bgColor indexed="50"/>
        </patternFill>
      </fill>
    </dxf>
    <dxf>
      <font>
        <condense val="0"/>
        <extend val="0"/>
        <color indexed="9"/>
      </font>
    </dxf>
    <dxf>
      <font>
        <condense val="0"/>
        <extend val="0"/>
        <color indexed="9"/>
      </font>
    </dxf>
    <dxf>
      <font>
        <condense val="0"/>
        <extend val="0"/>
        <color indexed="8"/>
      </font>
      <fill>
        <patternFill>
          <bgColor indexed="50"/>
        </patternFill>
      </fill>
    </dxf>
    <dxf>
      <font>
        <condense val="0"/>
        <extend val="0"/>
        <color indexed="8"/>
      </font>
      <fill>
        <patternFill>
          <bgColor indexed="50"/>
        </patternFill>
      </fill>
    </dxf>
    <dxf>
      <fill>
        <patternFill patternType="none">
          <bgColor indexed="65"/>
        </patternFill>
      </fill>
    </dxf>
    <dxf>
      <fill>
        <patternFill>
          <bgColor indexed="9"/>
        </patternFill>
      </fill>
    </dxf>
    <dxf>
      <fill>
        <patternFill patternType="none">
          <bgColor indexed="65"/>
        </patternFill>
      </fill>
    </dxf>
    <dxf>
      <fill>
        <patternFill>
          <bgColor indexed="9"/>
        </patternFill>
      </fill>
    </dxf>
    <dxf>
      <font>
        <condense val="0"/>
        <extend val="0"/>
        <color indexed="8"/>
      </font>
    </dxf>
    <dxf>
      <fill>
        <patternFill>
          <bgColor indexed="50"/>
        </patternFill>
      </fill>
    </dxf>
    <dxf>
      <fill>
        <patternFill>
          <bgColor indexed="50"/>
        </patternFill>
      </fill>
    </dxf>
    <dxf>
      <fill>
        <patternFill>
          <bgColor indexed="50"/>
        </patternFill>
      </fill>
    </dxf>
    <dxf>
      <font>
        <condense val="0"/>
        <extend val="0"/>
        <color indexed="9"/>
      </font>
    </dxf>
    <dxf>
      <font>
        <condense val="0"/>
        <extend val="0"/>
        <color indexed="9"/>
      </font>
    </dxf>
    <dxf>
      <font>
        <condense val="0"/>
        <extend val="0"/>
        <color indexed="8"/>
      </font>
      <fill>
        <patternFill>
          <bgColor indexed="50"/>
        </patternFill>
      </fill>
    </dxf>
    <dxf>
      <font>
        <condense val="0"/>
        <extend val="0"/>
        <color indexed="8"/>
      </font>
      <fill>
        <patternFill>
          <bgColor indexed="50"/>
        </patternFill>
      </fill>
    </dxf>
    <dxf>
      <fill>
        <patternFill patternType="none">
          <bgColor indexed="65"/>
        </patternFill>
      </fill>
    </dxf>
    <dxf>
      <fill>
        <patternFill>
          <bgColor indexed="9"/>
        </patternFill>
      </fill>
    </dxf>
    <dxf>
      <fill>
        <patternFill patternType="none">
          <bgColor indexed="65"/>
        </patternFill>
      </fill>
    </dxf>
    <dxf>
      <fill>
        <patternFill>
          <bgColor indexed="9"/>
        </patternFill>
      </fill>
    </dxf>
    <dxf>
      <font>
        <condense val="0"/>
        <extend val="0"/>
        <color indexed="8"/>
      </font>
    </dxf>
    <dxf>
      <fill>
        <patternFill>
          <bgColor indexed="50"/>
        </patternFill>
      </fill>
    </dxf>
    <dxf>
      <fill>
        <patternFill>
          <bgColor indexed="50"/>
        </patternFill>
      </fill>
    </dxf>
    <dxf>
      <fill>
        <patternFill>
          <bgColor indexed="50"/>
        </patternFill>
      </fill>
    </dxf>
    <dxf>
      <font>
        <condense val="0"/>
        <extend val="0"/>
        <color indexed="9"/>
      </font>
    </dxf>
    <dxf>
      <font>
        <condense val="0"/>
        <extend val="0"/>
        <color indexed="9"/>
      </font>
    </dxf>
    <dxf>
      <font>
        <condense val="0"/>
        <extend val="0"/>
        <color indexed="8"/>
      </font>
      <fill>
        <patternFill>
          <bgColor indexed="50"/>
        </patternFill>
      </fill>
    </dxf>
    <dxf>
      <font>
        <condense val="0"/>
        <extend val="0"/>
        <color indexed="8"/>
      </font>
      <fill>
        <patternFill>
          <bgColor indexed="50"/>
        </patternFill>
      </fill>
    </dxf>
    <dxf>
      <fill>
        <patternFill patternType="none">
          <bgColor indexed="65"/>
        </patternFill>
      </fill>
    </dxf>
    <dxf>
      <fill>
        <patternFill>
          <bgColor indexed="9"/>
        </patternFill>
      </fill>
    </dxf>
    <dxf>
      <fill>
        <patternFill patternType="none">
          <bgColor indexed="65"/>
        </patternFill>
      </fill>
    </dxf>
    <dxf>
      <fill>
        <patternFill>
          <bgColor indexed="9"/>
        </patternFill>
      </fill>
    </dxf>
    <dxf>
      <font>
        <condense val="0"/>
        <extend val="0"/>
        <color indexed="8"/>
      </font>
    </dxf>
    <dxf>
      <fill>
        <patternFill>
          <bgColor indexed="50"/>
        </patternFill>
      </fill>
    </dxf>
    <dxf>
      <fill>
        <patternFill>
          <bgColor indexed="50"/>
        </patternFill>
      </fill>
    </dxf>
    <dxf>
      <font>
        <color auto="1"/>
      </font>
    </dxf>
    <dxf>
      <font>
        <color theme="0"/>
      </font>
    </dxf>
    <dxf>
      <font>
        <condense val="0"/>
        <extend val="0"/>
        <color indexed="8"/>
      </font>
      <fill>
        <patternFill patternType="none">
          <bgColor indexed="65"/>
        </patternFill>
      </fill>
    </dxf>
    <dxf>
      <font>
        <condense val="0"/>
        <extend val="0"/>
        <color indexed="8"/>
      </font>
      <fill>
        <patternFill patternType="none">
          <bgColor indexed="65"/>
        </patternFill>
      </fill>
    </dxf>
    <dxf>
      <font>
        <condense val="0"/>
        <extend val="0"/>
        <color indexed="8"/>
      </font>
      <fill>
        <patternFill patternType="none">
          <bgColor indexed="65"/>
        </patternFill>
      </fill>
    </dxf>
    <dxf>
      <font>
        <condense val="0"/>
        <extend val="0"/>
        <color indexed="8"/>
      </font>
      <fill>
        <patternFill patternType="none">
          <bgColor indexed="65"/>
        </patternFill>
      </fill>
    </dxf>
    <dxf>
      <font>
        <condense val="0"/>
        <extend val="0"/>
        <color indexed="8"/>
      </font>
      <fill>
        <patternFill patternType="none">
          <bgColor indexed="65"/>
        </patternFill>
      </fill>
    </dxf>
    <dxf>
      <font>
        <condense val="0"/>
        <extend val="0"/>
        <color indexed="8"/>
      </font>
      <fill>
        <patternFill patternType="none">
          <bgColor indexed="65"/>
        </patternFill>
      </fill>
    </dxf>
    <dxf>
      <font>
        <condense val="0"/>
        <extend val="0"/>
        <color indexed="8"/>
      </font>
      <fill>
        <patternFill patternType="none">
          <bgColor indexed="65"/>
        </patternFill>
      </fill>
    </dxf>
    <dxf>
      <font>
        <condense val="0"/>
        <extend val="0"/>
        <color indexed="8"/>
      </font>
      <fill>
        <patternFill patternType="none">
          <bgColor indexed="65"/>
        </patternFill>
      </fill>
    </dxf>
    <dxf>
      <font>
        <condense val="0"/>
        <extend val="0"/>
        <color indexed="8"/>
      </font>
      <fill>
        <patternFill patternType="none">
          <bgColor indexed="65"/>
        </patternFill>
      </fill>
    </dxf>
    <dxf>
      <font>
        <condense val="0"/>
        <extend val="0"/>
        <color indexed="8"/>
      </font>
      <fill>
        <patternFill patternType="none">
          <bgColor indexed="65"/>
        </patternFill>
      </fill>
    </dxf>
    <dxf>
      <font>
        <condense val="0"/>
        <extend val="0"/>
        <color indexed="8"/>
      </font>
      <fill>
        <patternFill patternType="none">
          <bgColor indexed="65"/>
        </patternFill>
      </fill>
    </dxf>
    <dxf>
      <font>
        <condense val="0"/>
        <extend val="0"/>
        <color indexed="8"/>
      </font>
      <fill>
        <patternFill patternType="none">
          <bgColor indexed="65"/>
        </patternFill>
      </fill>
    </dxf>
    <dxf>
      <font>
        <condense val="0"/>
        <extend val="0"/>
        <color indexed="8"/>
      </font>
      <fill>
        <patternFill patternType="none">
          <bgColor indexed="65"/>
        </patternFill>
      </fill>
    </dxf>
    <dxf>
      <font>
        <condense val="0"/>
        <extend val="0"/>
        <color indexed="8"/>
      </font>
      <fill>
        <patternFill patternType="none">
          <bgColor indexed="65"/>
        </patternFill>
      </fill>
    </dxf>
    <dxf>
      <font>
        <condense val="0"/>
        <extend val="0"/>
        <color indexed="8"/>
      </font>
      <fill>
        <patternFill patternType="none">
          <bgColor indexed="65"/>
        </patternFill>
      </fill>
    </dxf>
    <dxf>
      <font>
        <condense val="0"/>
        <extend val="0"/>
        <color indexed="8"/>
      </font>
      <fill>
        <patternFill patternType="none">
          <bgColor indexed="65"/>
        </patternFill>
      </fill>
    </dxf>
    <dxf>
      <font>
        <condense val="0"/>
        <extend val="0"/>
        <color indexed="8"/>
      </font>
      <fill>
        <patternFill patternType="none">
          <bgColor indexed="65"/>
        </patternFill>
      </fill>
    </dxf>
    <dxf>
      <font>
        <condense val="0"/>
        <extend val="0"/>
        <color indexed="8"/>
      </font>
      <fill>
        <patternFill patternType="none">
          <bgColor indexed="65"/>
        </patternFill>
      </fill>
    </dxf>
    <dxf>
      <font>
        <condense val="0"/>
        <extend val="0"/>
        <color indexed="8"/>
      </font>
      <fill>
        <patternFill patternType="none">
          <bgColor indexed="65"/>
        </patternFill>
      </fill>
    </dxf>
    <dxf>
      <font>
        <condense val="0"/>
        <extend val="0"/>
        <color indexed="8"/>
      </font>
      <fill>
        <patternFill patternType="none">
          <bgColor indexed="65"/>
        </patternFill>
      </fill>
    </dxf>
    <dxf>
      <font>
        <condense val="0"/>
        <extend val="0"/>
        <color indexed="8"/>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8"/>
      </font>
      <fill>
        <patternFill patternType="none">
          <bgColor indexed="65"/>
        </patternFill>
      </fill>
    </dxf>
    <dxf>
      <fill>
        <patternFill>
          <bgColor indexed="50"/>
        </patternFill>
      </fill>
    </dxf>
    <dxf>
      <fill>
        <patternFill>
          <bgColor indexed="50"/>
        </patternFill>
      </fill>
    </dxf>
    <dxf>
      <font>
        <color indexed="9"/>
      </font>
    </dxf>
    <dxf>
      <font>
        <color indexed="9"/>
      </font>
    </dxf>
  </dxfs>
  <tableStyles count="0" defaultTableStyle="TableStyleMedium9" defaultPivotStyle="PivotStyleLight16"/>
  <colors>
    <mruColors>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17</xdr:col>
      <xdr:colOff>38100</xdr:colOff>
      <xdr:row>1</xdr:row>
      <xdr:rowOff>95250</xdr:rowOff>
    </xdr:from>
    <xdr:to>
      <xdr:col>21</xdr:col>
      <xdr:colOff>457200</xdr:colOff>
      <xdr:row>4</xdr:row>
      <xdr:rowOff>47625</xdr:rowOff>
    </xdr:to>
    <xdr:pic>
      <xdr:nvPicPr>
        <xdr:cNvPr id="1163" name="Picture 1" descr="LogoSMVkleinPrint">
          <a:extLst>
            <a:ext uri="{FF2B5EF4-FFF2-40B4-BE49-F238E27FC236}">
              <a16:creationId xmlns:a16="http://schemas.microsoft.com/office/drawing/2014/main" id="{F1612535-3EE8-4A8E-A7C3-4B30FCF79B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58025" y="1428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438150</xdr:colOff>
      <xdr:row>0</xdr:row>
      <xdr:rowOff>104775</xdr:rowOff>
    </xdr:from>
    <xdr:to>
      <xdr:col>8</xdr:col>
      <xdr:colOff>419100</xdr:colOff>
      <xdr:row>3</xdr:row>
      <xdr:rowOff>38100</xdr:rowOff>
    </xdr:to>
    <xdr:pic>
      <xdr:nvPicPr>
        <xdr:cNvPr id="11341" name="Picture 1" descr="LogoSMVkleinPrint">
          <a:extLst>
            <a:ext uri="{FF2B5EF4-FFF2-40B4-BE49-F238E27FC236}">
              <a16:creationId xmlns:a16="http://schemas.microsoft.com/office/drawing/2014/main" id="{92352354-DEC4-4E3B-94A1-BEE0DCC846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1342" name="Picture 1" descr="LogoSMVkleinPrint">
          <a:extLst>
            <a:ext uri="{FF2B5EF4-FFF2-40B4-BE49-F238E27FC236}">
              <a16:creationId xmlns:a16="http://schemas.microsoft.com/office/drawing/2014/main" id="{4FD3AA5F-D0C3-48D2-B3E3-1A08CCE85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1343" name="Picture 1" descr="LogoSMVkleinPrint">
          <a:extLst>
            <a:ext uri="{FF2B5EF4-FFF2-40B4-BE49-F238E27FC236}">
              <a16:creationId xmlns:a16="http://schemas.microsoft.com/office/drawing/2014/main" id="{7A1580D7-584D-4CE3-9B5F-C33C99D25F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1344" name="Picture 1" descr="LogoSMVkleinPrint">
          <a:extLst>
            <a:ext uri="{FF2B5EF4-FFF2-40B4-BE49-F238E27FC236}">
              <a16:creationId xmlns:a16="http://schemas.microsoft.com/office/drawing/2014/main" id="{B4B2E83D-646E-4D24-BC4B-64B3883FF1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1345" name="Picture 1" descr="LogoSMVkleinPrint">
          <a:extLst>
            <a:ext uri="{FF2B5EF4-FFF2-40B4-BE49-F238E27FC236}">
              <a16:creationId xmlns:a16="http://schemas.microsoft.com/office/drawing/2014/main" id="{FF44BD7D-B79F-4843-A378-84D79AA61C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1346" name="Picture 1" descr="LogoSMVkleinPrint">
          <a:extLst>
            <a:ext uri="{FF2B5EF4-FFF2-40B4-BE49-F238E27FC236}">
              <a16:creationId xmlns:a16="http://schemas.microsoft.com/office/drawing/2014/main" id="{805C5D10-9E3D-4781-BAAA-B810CE1E31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1347" name="Picture 1" descr="LogoSMVkleinPrint">
          <a:extLst>
            <a:ext uri="{FF2B5EF4-FFF2-40B4-BE49-F238E27FC236}">
              <a16:creationId xmlns:a16="http://schemas.microsoft.com/office/drawing/2014/main" id="{BF3BE5DC-0E86-4523-94E8-0C8566DF87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1348" name="Picture 1" descr="LogoSMVkleinPrint">
          <a:extLst>
            <a:ext uri="{FF2B5EF4-FFF2-40B4-BE49-F238E27FC236}">
              <a16:creationId xmlns:a16="http://schemas.microsoft.com/office/drawing/2014/main" id="{CEDA64FA-90F2-4EDA-BEB9-588E15DE84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1349" name="Picture 1" descr="LogoSMVkleinPrint">
          <a:extLst>
            <a:ext uri="{FF2B5EF4-FFF2-40B4-BE49-F238E27FC236}">
              <a16:creationId xmlns:a16="http://schemas.microsoft.com/office/drawing/2014/main" id="{1B46F210-5F35-4A37-AF21-17F6107198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438150</xdr:colOff>
      <xdr:row>0</xdr:row>
      <xdr:rowOff>104775</xdr:rowOff>
    </xdr:from>
    <xdr:to>
      <xdr:col>8</xdr:col>
      <xdr:colOff>419100</xdr:colOff>
      <xdr:row>3</xdr:row>
      <xdr:rowOff>38100</xdr:rowOff>
    </xdr:to>
    <xdr:pic>
      <xdr:nvPicPr>
        <xdr:cNvPr id="12372" name="Picture 1" descr="LogoSMVkleinPrint">
          <a:extLst>
            <a:ext uri="{FF2B5EF4-FFF2-40B4-BE49-F238E27FC236}">
              <a16:creationId xmlns:a16="http://schemas.microsoft.com/office/drawing/2014/main" id="{DF38A35C-E61E-4A9D-BDC5-ED39357CC3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2373" name="Picture 1" descr="LogoSMVkleinPrint">
          <a:extLst>
            <a:ext uri="{FF2B5EF4-FFF2-40B4-BE49-F238E27FC236}">
              <a16:creationId xmlns:a16="http://schemas.microsoft.com/office/drawing/2014/main" id="{980B118B-355B-4B47-BCEB-C428312162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2374" name="Picture 1" descr="LogoSMVkleinPrint">
          <a:extLst>
            <a:ext uri="{FF2B5EF4-FFF2-40B4-BE49-F238E27FC236}">
              <a16:creationId xmlns:a16="http://schemas.microsoft.com/office/drawing/2014/main" id="{AE77ACEF-5DBC-436B-A9D2-5CEAA80CA2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2375" name="Picture 1" descr="LogoSMVkleinPrint">
          <a:extLst>
            <a:ext uri="{FF2B5EF4-FFF2-40B4-BE49-F238E27FC236}">
              <a16:creationId xmlns:a16="http://schemas.microsoft.com/office/drawing/2014/main" id="{5DAAF135-79A8-48F4-B026-FF701C049A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2376" name="Picture 1" descr="LogoSMVkleinPrint">
          <a:extLst>
            <a:ext uri="{FF2B5EF4-FFF2-40B4-BE49-F238E27FC236}">
              <a16:creationId xmlns:a16="http://schemas.microsoft.com/office/drawing/2014/main" id="{A72BC4C9-6BC5-4F8F-9B09-1709DFDA19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2377" name="Picture 1" descr="LogoSMVkleinPrint">
          <a:extLst>
            <a:ext uri="{FF2B5EF4-FFF2-40B4-BE49-F238E27FC236}">
              <a16:creationId xmlns:a16="http://schemas.microsoft.com/office/drawing/2014/main" id="{7D9E4294-C419-4DF9-90BD-CAF5FFDA1A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2378" name="Picture 1" descr="LogoSMVkleinPrint">
          <a:extLst>
            <a:ext uri="{FF2B5EF4-FFF2-40B4-BE49-F238E27FC236}">
              <a16:creationId xmlns:a16="http://schemas.microsoft.com/office/drawing/2014/main" id="{08E1C9D5-800F-4DD7-AE6E-5971DE5B37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2379" name="Picture 1" descr="LogoSMVkleinPrint">
          <a:extLst>
            <a:ext uri="{FF2B5EF4-FFF2-40B4-BE49-F238E27FC236}">
              <a16:creationId xmlns:a16="http://schemas.microsoft.com/office/drawing/2014/main" id="{BB6E9B41-5998-447D-B818-ABB5B622671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2380" name="Picture 1" descr="LogoSMVkleinPrint">
          <a:extLst>
            <a:ext uri="{FF2B5EF4-FFF2-40B4-BE49-F238E27FC236}">
              <a16:creationId xmlns:a16="http://schemas.microsoft.com/office/drawing/2014/main" id="{BFEB1469-4EF7-45AA-A3EF-3D22D47E1F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2381" name="Picture 1" descr="LogoSMVkleinPrint">
          <a:extLst>
            <a:ext uri="{FF2B5EF4-FFF2-40B4-BE49-F238E27FC236}">
              <a16:creationId xmlns:a16="http://schemas.microsoft.com/office/drawing/2014/main" id="{2FE74E29-C967-4497-ADFD-776812711B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438150</xdr:colOff>
      <xdr:row>0</xdr:row>
      <xdr:rowOff>104775</xdr:rowOff>
    </xdr:from>
    <xdr:to>
      <xdr:col>8</xdr:col>
      <xdr:colOff>419100</xdr:colOff>
      <xdr:row>3</xdr:row>
      <xdr:rowOff>38100</xdr:rowOff>
    </xdr:to>
    <xdr:pic>
      <xdr:nvPicPr>
        <xdr:cNvPr id="3098" name="Picture 1" descr="LogoSMVkleinPrint">
          <a:extLst>
            <a:ext uri="{FF2B5EF4-FFF2-40B4-BE49-F238E27FC236}">
              <a16:creationId xmlns:a16="http://schemas.microsoft.com/office/drawing/2014/main" id="{FF2E44E0-1012-4541-BB7E-963D5AAC5A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438150</xdr:colOff>
      <xdr:row>0</xdr:row>
      <xdr:rowOff>104775</xdr:rowOff>
    </xdr:from>
    <xdr:to>
      <xdr:col>8</xdr:col>
      <xdr:colOff>419100</xdr:colOff>
      <xdr:row>3</xdr:row>
      <xdr:rowOff>38100</xdr:rowOff>
    </xdr:to>
    <xdr:pic>
      <xdr:nvPicPr>
        <xdr:cNvPr id="4125" name="Picture 1" descr="LogoSMVkleinPrint">
          <a:extLst>
            <a:ext uri="{FF2B5EF4-FFF2-40B4-BE49-F238E27FC236}">
              <a16:creationId xmlns:a16="http://schemas.microsoft.com/office/drawing/2014/main" id="{312765DD-F1D5-42B0-924D-FF0092246E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4126" name="Picture 1" descr="LogoSMVkleinPrint">
          <a:extLst>
            <a:ext uri="{FF2B5EF4-FFF2-40B4-BE49-F238E27FC236}">
              <a16:creationId xmlns:a16="http://schemas.microsoft.com/office/drawing/2014/main" id="{BC8930A2-CBEC-42FC-901B-4F233EFECF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438150</xdr:colOff>
      <xdr:row>0</xdr:row>
      <xdr:rowOff>104775</xdr:rowOff>
    </xdr:from>
    <xdr:to>
      <xdr:col>8</xdr:col>
      <xdr:colOff>419100</xdr:colOff>
      <xdr:row>3</xdr:row>
      <xdr:rowOff>38100</xdr:rowOff>
    </xdr:to>
    <xdr:pic>
      <xdr:nvPicPr>
        <xdr:cNvPr id="5155" name="Picture 1" descr="LogoSMVkleinPrint">
          <a:extLst>
            <a:ext uri="{FF2B5EF4-FFF2-40B4-BE49-F238E27FC236}">
              <a16:creationId xmlns:a16="http://schemas.microsoft.com/office/drawing/2014/main" id="{D92A2C73-3C85-4CA4-AA16-85B475CBBF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5156" name="Picture 1" descr="LogoSMVkleinPrint">
          <a:extLst>
            <a:ext uri="{FF2B5EF4-FFF2-40B4-BE49-F238E27FC236}">
              <a16:creationId xmlns:a16="http://schemas.microsoft.com/office/drawing/2014/main" id="{D4104ACE-2572-4659-BAD1-4AC5AC90F7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5157" name="Picture 1" descr="LogoSMVkleinPrint">
          <a:extLst>
            <a:ext uri="{FF2B5EF4-FFF2-40B4-BE49-F238E27FC236}">
              <a16:creationId xmlns:a16="http://schemas.microsoft.com/office/drawing/2014/main" id="{CBAFE4B8-F28C-438F-AF2B-5F9F971F34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438150</xdr:colOff>
      <xdr:row>0</xdr:row>
      <xdr:rowOff>104775</xdr:rowOff>
    </xdr:from>
    <xdr:to>
      <xdr:col>8</xdr:col>
      <xdr:colOff>419100</xdr:colOff>
      <xdr:row>3</xdr:row>
      <xdr:rowOff>38100</xdr:rowOff>
    </xdr:to>
    <xdr:pic>
      <xdr:nvPicPr>
        <xdr:cNvPr id="6186" name="Picture 1" descr="LogoSMVkleinPrint">
          <a:extLst>
            <a:ext uri="{FF2B5EF4-FFF2-40B4-BE49-F238E27FC236}">
              <a16:creationId xmlns:a16="http://schemas.microsoft.com/office/drawing/2014/main" id="{4FDB5DF0-391E-4DDF-9C6A-D2E59CF64F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6187" name="Picture 1" descr="LogoSMVkleinPrint">
          <a:extLst>
            <a:ext uri="{FF2B5EF4-FFF2-40B4-BE49-F238E27FC236}">
              <a16:creationId xmlns:a16="http://schemas.microsoft.com/office/drawing/2014/main" id="{41953A16-2C33-44E6-A5A7-D1F808E9B8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6188" name="Picture 1" descr="LogoSMVkleinPrint">
          <a:extLst>
            <a:ext uri="{FF2B5EF4-FFF2-40B4-BE49-F238E27FC236}">
              <a16:creationId xmlns:a16="http://schemas.microsoft.com/office/drawing/2014/main" id="{05EC05BB-06CC-4D6A-8C80-4DAFE0EBF2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6189" name="Picture 1" descr="LogoSMVkleinPrint">
          <a:extLst>
            <a:ext uri="{FF2B5EF4-FFF2-40B4-BE49-F238E27FC236}">
              <a16:creationId xmlns:a16="http://schemas.microsoft.com/office/drawing/2014/main" id="{C4A230E2-FE43-404E-9855-DE2006495A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438150</xdr:colOff>
      <xdr:row>0</xdr:row>
      <xdr:rowOff>104775</xdr:rowOff>
    </xdr:from>
    <xdr:to>
      <xdr:col>8</xdr:col>
      <xdr:colOff>419100</xdr:colOff>
      <xdr:row>3</xdr:row>
      <xdr:rowOff>38100</xdr:rowOff>
    </xdr:to>
    <xdr:pic>
      <xdr:nvPicPr>
        <xdr:cNvPr id="7217" name="Picture 1" descr="LogoSMVkleinPrint">
          <a:extLst>
            <a:ext uri="{FF2B5EF4-FFF2-40B4-BE49-F238E27FC236}">
              <a16:creationId xmlns:a16="http://schemas.microsoft.com/office/drawing/2014/main" id="{07CABCEA-57EB-456F-9D8F-CE97EACC9E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7218" name="Picture 1" descr="LogoSMVkleinPrint">
          <a:extLst>
            <a:ext uri="{FF2B5EF4-FFF2-40B4-BE49-F238E27FC236}">
              <a16:creationId xmlns:a16="http://schemas.microsoft.com/office/drawing/2014/main" id="{924E26B4-6A60-42F0-B91D-505F6322A2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7219" name="Picture 1" descr="LogoSMVkleinPrint">
          <a:extLst>
            <a:ext uri="{FF2B5EF4-FFF2-40B4-BE49-F238E27FC236}">
              <a16:creationId xmlns:a16="http://schemas.microsoft.com/office/drawing/2014/main" id="{D6F63D1A-C483-469E-B285-A84A974CDA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7220" name="Picture 1" descr="LogoSMVkleinPrint">
          <a:extLst>
            <a:ext uri="{FF2B5EF4-FFF2-40B4-BE49-F238E27FC236}">
              <a16:creationId xmlns:a16="http://schemas.microsoft.com/office/drawing/2014/main" id="{6097793E-EC3F-4C2C-9384-23CE5B21F7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7221" name="Picture 1" descr="LogoSMVkleinPrint">
          <a:extLst>
            <a:ext uri="{FF2B5EF4-FFF2-40B4-BE49-F238E27FC236}">
              <a16:creationId xmlns:a16="http://schemas.microsoft.com/office/drawing/2014/main" id="{A0F70A82-CD58-4988-B0CD-7156F7DF6E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438150</xdr:colOff>
      <xdr:row>0</xdr:row>
      <xdr:rowOff>104775</xdr:rowOff>
    </xdr:from>
    <xdr:to>
      <xdr:col>8</xdr:col>
      <xdr:colOff>419100</xdr:colOff>
      <xdr:row>3</xdr:row>
      <xdr:rowOff>38100</xdr:rowOff>
    </xdr:to>
    <xdr:pic>
      <xdr:nvPicPr>
        <xdr:cNvPr id="8248" name="Picture 1" descr="LogoSMVkleinPrint">
          <a:extLst>
            <a:ext uri="{FF2B5EF4-FFF2-40B4-BE49-F238E27FC236}">
              <a16:creationId xmlns:a16="http://schemas.microsoft.com/office/drawing/2014/main" id="{168EBD65-592B-4F96-836E-EC8AEEBDF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8249" name="Picture 1" descr="LogoSMVkleinPrint">
          <a:extLst>
            <a:ext uri="{FF2B5EF4-FFF2-40B4-BE49-F238E27FC236}">
              <a16:creationId xmlns:a16="http://schemas.microsoft.com/office/drawing/2014/main" id="{81F38A14-1B9D-447C-9F6E-9FA89FBA90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8250" name="Picture 1" descr="LogoSMVkleinPrint">
          <a:extLst>
            <a:ext uri="{FF2B5EF4-FFF2-40B4-BE49-F238E27FC236}">
              <a16:creationId xmlns:a16="http://schemas.microsoft.com/office/drawing/2014/main" id="{A59E46C3-3E10-4BBB-AEC0-764E50044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8251" name="Picture 1" descr="LogoSMVkleinPrint">
          <a:extLst>
            <a:ext uri="{FF2B5EF4-FFF2-40B4-BE49-F238E27FC236}">
              <a16:creationId xmlns:a16="http://schemas.microsoft.com/office/drawing/2014/main" id="{1043C7C0-E11B-442C-8B5B-7E5822B5BC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8252" name="Picture 1" descr="LogoSMVkleinPrint">
          <a:extLst>
            <a:ext uri="{FF2B5EF4-FFF2-40B4-BE49-F238E27FC236}">
              <a16:creationId xmlns:a16="http://schemas.microsoft.com/office/drawing/2014/main" id="{85FABC19-9A57-4DAC-84A8-8584F1D568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8253" name="Picture 1" descr="LogoSMVkleinPrint">
          <a:extLst>
            <a:ext uri="{FF2B5EF4-FFF2-40B4-BE49-F238E27FC236}">
              <a16:creationId xmlns:a16="http://schemas.microsoft.com/office/drawing/2014/main" id="{F0DD4C13-7B05-4D9E-9C41-BB9805A143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438150</xdr:colOff>
      <xdr:row>0</xdr:row>
      <xdr:rowOff>104775</xdr:rowOff>
    </xdr:from>
    <xdr:to>
      <xdr:col>8</xdr:col>
      <xdr:colOff>419100</xdr:colOff>
      <xdr:row>3</xdr:row>
      <xdr:rowOff>38100</xdr:rowOff>
    </xdr:to>
    <xdr:pic>
      <xdr:nvPicPr>
        <xdr:cNvPr id="9279" name="Picture 1" descr="LogoSMVkleinPrint">
          <a:extLst>
            <a:ext uri="{FF2B5EF4-FFF2-40B4-BE49-F238E27FC236}">
              <a16:creationId xmlns:a16="http://schemas.microsoft.com/office/drawing/2014/main" id="{99C832B7-5D30-4704-AE61-55368294CB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9280" name="Picture 1" descr="LogoSMVkleinPrint">
          <a:extLst>
            <a:ext uri="{FF2B5EF4-FFF2-40B4-BE49-F238E27FC236}">
              <a16:creationId xmlns:a16="http://schemas.microsoft.com/office/drawing/2014/main" id="{ED8F3EB2-60C2-4F6E-81B9-C66FAF6C19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9281" name="Picture 1" descr="LogoSMVkleinPrint">
          <a:extLst>
            <a:ext uri="{FF2B5EF4-FFF2-40B4-BE49-F238E27FC236}">
              <a16:creationId xmlns:a16="http://schemas.microsoft.com/office/drawing/2014/main" id="{BDCE0944-CE48-47A5-81EA-0B89F1AB30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9282" name="Picture 1" descr="LogoSMVkleinPrint">
          <a:extLst>
            <a:ext uri="{FF2B5EF4-FFF2-40B4-BE49-F238E27FC236}">
              <a16:creationId xmlns:a16="http://schemas.microsoft.com/office/drawing/2014/main" id="{A1B906AF-23DA-406F-839F-55D30ECEBA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9283" name="Picture 1" descr="LogoSMVkleinPrint">
          <a:extLst>
            <a:ext uri="{FF2B5EF4-FFF2-40B4-BE49-F238E27FC236}">
              <a16:creationId xmlns:a16="http://schemas.microsoft.com/office/drawing/2014/main" id="{38BFFF37-9F25-4468-A486-93E12A568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9284" name="Picture 1" descr="LogoSMVkleinPrint">
          <a:extLst>
            <a:ext uri="{FF2B5EF4-FFF2-40B4-BE49-F238E27FC236}">
              <a16:creationId xmlns:a16="http://schemas.microsoft.com/office/drawing/2014/main" id="{B51FEE3C-0214-4A4B-BF2B-E404BD07F3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9285" name="Picture 1" descr="LogoSMVkleinPrint">
          <a:extLst>
            <a:ext uri="{FF2B5EF4-FFF2-40B4-BE49-F238E27FC236}">
              <a16:creationId xmlns:a16="http://schemas.microsoft.com/office/drawing/2014/main" id="{D1356E61-7D67-4397-81E1-340B77DF1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438150</xdr:colOff>
      <xdr:row>0</xdr:row>
      <xdr:rowOff>104775</xdr:rowOff>
    </xdr:from>
    <xdr:to>
      <xdr:col>8</xdr:col>
      <xdr:colOff>419100</xdr:colOff>
      <xdr:row>3</xdr:row>
      <xdr:rowOff>38100</xdr:rowOff>
    </xdr:to>
    <xdr:pic>
      <xdr:nvPicPr>
        <xdr:cNvPr id="10310" name="Picture 1" descr="LogoSMVkleinPrint">
          <a:extLst>
            <a:ext uri="{FF2B5EF4-FFF2-40B4-BE49-F238E27FC236}">
              <a16:creationId xmlns:a16="http://schemas.microsoft.com/office/drawing/2014/main" id="{72AF023F-597A-4C5E-BCF0-A56158254B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0311" name="Picture 1" descr="LogoSMVkleinPrint">
          <a:extLst>
            <a:ext uri="{FF2B5EF4-FFF2-40B4-BE49-F238E27FC236}">
              <a16:creationId xmlns:a16="http://schemas.microsoft.com/office/drawing/2014/main" id="{064D4544-819C-457A-A0C7-41B9786E0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0312" name="Picture 1" descr="LogoSMVkleinPrint">
          <a:extLst>
            <a:ext uri="{FF2B5EF4-FFF2-40B4-BE49-F238E27FC236}">
              <a16:creationId xmlns:a16="http://schemas.microsoft.com/office/drawing/2014/main" id="{74014924-5742-423D-A201-FE30EFE0EC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0313" name="Picture 1" descr="LogoSMVkleinPrint">
          <a:extLst>
            <a:ext uri="{FF2B5EF4-FFF2-40B4-BE49-F238E27FC236}">
              <a16:creationId xmlns:a16="http://schemas.microsoft.com/office/drawing/2014/main" id="{AFC3A30D-64B0-4B47-85DE-6697AA7813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0314" name="Picture 1" descr="LogoSMVkleinPrint">
          <a:extLst>
            <a:ext uri="{FF2B5EF4-FFF2-40B4-BE49-F238E27FC236}">
              <a16:creationId xmlns:a16="http://schemas.microsoft.com/office/drawing/2014/main" id="{47F3780E-9485-47ED-AEBF-9FFC58E860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0315" name="Picture 1" descr="LogoSMVkleinPrint">
          <a:extLst>
            <a:ext uri="{FF2B5EF4-FFF2-40B4-BE49-F238E27FC236}">
              <a16:creationId xmlns:a16="http://schemas.microsoft.com/office/drawing/2014/main" id="{FE21EA54-DACA-482E-94D6-C62AAAD1E6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0316" name="Picture 1" descr="LogoSMVkleinPrint">
          <a:extLst>
            <a:ext uri="{FF2B5EF4-FFF2-40B4-BE49-F238E27FC236}">
              <a16:creationId xmlns:a16="http://schemas.microsoft.com/office/drawing/2014/main" id="{6B40D562-F030-4EDB-AB38-16C65C3431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0317" name="Picture 1" descr="LogoSMVkleinPrint">
          <a:extLst>
            <a:ext uri="{FF2B5EF4-FFF2-40B4-BE49-F238E27FC236}">
              <a16:creationId xmlns:a16="http://schemas.microsoft.com/office/drawing/2014/main" id="{048DC643-C434-487B-8C90-421919155E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D55"/>
  <sheetViews>
    <sheetView showGridLines="0" tabSelected="1" zoomScaleNormal="100" workbookViewId="0">
      <selection activeCell="T19" sqref="T19"/>
    </sheetView>
  </sheetViews>
  <sheetFormatPr baseColWidth="10" defaultColWidth="8.85546875" defaultRowHeight="12" x14ac:dyDescent="0.2"/>
  <cols>
    <col min="1" max="1" width="15.42578125" style="3" customWidth="1"/>
    <col min="2" max="2" width="20.85546875" style="3" customWidth="1"/>
    <col min="3" max="3" width="1.7109375" style="3" customWidth="1"/>
    <col min="4" max="4" width="7.5703125" style="3" customWidth="1"/>
    <col min="5" max="5" width="1.7109375" style="3" customWidth="1"/>
    <col min="6" max="6" width="8.7109375" style="3" customWidth="1"/>
    <col min="7" max="7" width="2.28515625" style="3" customWidth="1"/>
    <col min="8" max="8" width="6.85546875" style="3" customWidth="1"/>
    <col min="9" max="9" width="1.7109375" style="3" customWidth="1"/>
    <col min="10" max="10" width="6" style="3" customWidth="1"/>
    <col min="11" max="11" width="1.7109375" style="3" customWidth="1"/>
    <col min="12" max="12" width="6.85546875" style="3" customWidth="1"/>
    <col min="13" max="13" width="1.7109375" style="3" customWidth="1"/>
    <col min="14" max="14" width="9" style="3" customWidth="1"/>
    <col min="15" max="15" width="1.7109375" style="3" customWidth="1"/>
    <col min="16" max="16" width="10.28515625" style="3" customWidth="1"/>
    <col min="17" max="17" width="1.7109375" style="3" customWidth="1"/>
    <col min="18" max="18" width="6.7109375" style="3" customWidth="1"/>
    <col min="19" max="19" width="1.7109375" style="3" customWidth="1"/>
    <col min="20" max="20" width="10.7109375" style="3" customWidth="1"/>
    <col min="21" max="21" width="1.7109375" style="3" customWidth="1"/>
    <col min="22" max="22" width="8.140625" style="3" customWidth="1"/>
    <col min="23" max="23" width="1.5703125" style="3" customWidth="1"/>
    <col min="24" max="16384" width="8.85546875" style="3"/>
  </cols>
  <sheetData>
    <row r="1" spans="1:30" ht="4.1500000000000004" customHeight="1" x14ac:dyDescent="0.2"/>
    <row r="2" spans="1:30" ht="13.9" customHeight="1" x14ac:dyDescent="0.2">
      <c r="A2" s="2" t="s">
        <v>1</v>
      </c>
      <c r="B2" s="92"/>
      <c r="C2" s="92"/>
      <c r="D2" s="92"/>
      <c r="W2" s="16"/>
    </row>
    <row r="3" spans="1:30" x14ac:dyDescent="0.2">
      <c r="B3" s="28"/>
      <c r="D3" s="2"/>
      <c r="W3" s="16"/>
    </row>
    <row r="4" spans="1:30" ht="15.75" x14ac:dyDescent="0.25">
      <c r="A4" s="1" t="s">
        <v>2</v>
      </c>
      <c r="B4" s="4"/>
      <c r="C4" s="4"/>
      <c r="D4" s="4"/>
      <c r="E4" s="4"/>
      <c r="F4" s="4"/>
      <c r="G4" s="4"/>
      <c r="I4" s="4"/>
      <c r="J4" s="4"/>
      <c r="K4" s="4"/>
      <c r="L4" s="4"/>
      <c r="M4" s="4"/>
      <c r="N4" s="4"/>
      <c r="O4" s="4"/>
      <c r="P4" s="4"/>
      <c r="Q4" s="4"/>
      <c r="R4" s="4"/>
      <c r="S4" s="4"/>
      <c r="U4" s="4"/>
      <c r="W4" s="16"/>
    </row>
    <row r="5" spans="1:30" ht="6.6" customHeight="1" x14ac:dyDescent="0.2">
      <c r="I5" s="4"/>
      <c r="J5" s="4"/>
      <c r="K5" s="4"/>
      <c r="L5" s="4"/>
      <c r="M5" s="4"/>
      <c r="N5" s="4"/>
      <c r="W5" s="16"/>
    </row>
    <row r="6" spans="1:30" x14ac:dyDescent="0.2">
      <c r="A6" s="2" t="s">
        <v>32</v>
      </c>
      <c r="B6" s="92"/>
      <c r="C6" s="92"/>
      <c r="D6" s="92"/>
      <c r="F6" s="14" t="s">
        <v>3</v>
      </c>
      <c r="I6" s="92"/>
      <c r="J6" s="92"/>
      <c r="K6" s="92"/>
      <c r="L6" s="92"/>
      <c r="M6" s="92"/>
      <c r="N6" s="92"/>
      <c r="O6" s="92"/>
      <c r="P6" s="92"/>
      <c r="W6" s="16"/>
    </row>
    <row r="7" spans="1:30" x14ac:dyDescent="0.2">
      <c r="A7" s="2"/>
      <c r="B7" s="2" t="s">
        <v>4</v>
      </c>
      <c r="C7" s="2"/>
      <c r="D7" s="2"/>
      <c r="F7" s="2"/>
      <c r="G7" s="2"/>
      <c r="H7" s="2"/>
      <c r="I7" s="2"/>
      <c r="J7" s="2"/>
      <c r="K7" s="2"/>
      <c r="L7" s="2"/>
      <c r="M7" s="2"/>
      <c r="N7" s="2"/>
      <c r="O7" s="2"/>
      <c r="P7" s="2"/>
      <c r="Q7" s="2"/>
      <c r="R7" s="2"/>
      <c r="S7" s="2"/>
      <c r="T7" s="2"/>
      <c r="U7" s="2"/>
      <c r="V7" s="2"/>
      <c r="W7" s="16"/>
    </row>
    <row r="8" spans="1:30" ht="11.45" customHeight="1" x14ac:dyDescent="0.2">
      <c r="A8" s="2" t="s">
        <v>21</v>
      </c>
      <c r="B8" s="92"/>
      <c r="C8" s="92"/>
      <c r="D8" s="92"/>
      <c r="F8" s="14" t="s">
        <v>50</v>
      </c>
      <c r="G8" s="2"/>
      <c r="H8" s="2"/>
      <c r="I8" s="92"/>
      <c r="J8" s="92"/>
      <c r="K8" s="92"/>
      <c r="L8" s="92"/>
      <c r="M8" s="92"/>
      <c r="N8" s="92"/>
      <c r="O8" s="92"/>
      <c r="P8" s="92"/>
      <c r="Q8" s="2"/>
      <c r="R8" s="7" t="s">
        <v>5</v>
      </c>
      <c r="S8" s="98"/>
      <c r="T8" s="98"/>
      <c r="W8" s="16"/>
    </row>
    <row r="9" spans="1:30" x14ac:dyDescent="0.2">
      <c r="A9" s="2"/>
      <c r="B9" s="2"/>
      <c r="C9" s="2"/>
      <c r="D9" s="2"/>
      <c r="F9" s="2"/>
      <c r="G9" s="2"/>
      <c r="H9" s="2"/>
      <c r="I9" s="2"/>
      <c r="J9" s="2"/>
      <c r="K9" s="2"/>
      <c r="L9" s="2"/>
      <c r="M9" s="2"/>
      <c r="N9" s="2"/>
      <c r="Q9" s="7"/>
      <c r="R9" s="7"/>
      <c r="S9" s="7"/>
      <c r="T9" s="7"/>
      <c r="U9" s="2"/>
      <c r="V9" s="2"/>
      <c r="W9" s="15"/>
    </row>
    <row r="10" spans="1:30" ht="13.5" x14ac:dyDescent="0.2">
      <c r="B10" s="5" t="s">
        <v>39</v>
      </c>
      <c r="C10" s="5"/>
      <c r="D10" s="5" t="s">
        <v>34</v>
      </c>
      <c r="E10" s="5"/>
      <c r="F10" s="5" t="s">
        <v>18</v>
      </c>
      <c r="G10" s="5"/>
      <c r="H10" s="5" t="s">
        <v>70</v>
      </c>
      <c r="I10" s="5"/>
      <c r="J10" s="5" t="s">
        <v>7</v>
      </c>
      <c r="K10" s="5"/>
      <c r="L10" s="5" t="s">
        <v>68</v>
      </c>
      <c r="M10" s="5"/>
      <c r="N10" s="5" t="s">
        <v>65</v>
      </c>
      <c r="O10" s="5"/>
      <c r="P10" s="5" t="s">
        <v>19</v>
      </c>
      <c r="Q10" s="5"/>
      <c r="R10" s="5" t="s">
        <v>69</v>
      </c>
      <c r="S10" s="5"/>
      <c r="T10" s="5" t="s">
        <v>19</v>
      </c>
      <c r="U10" s="5"/>
      <c r="V10" s="6" t="s">
        <v>8</v>
      </c>
      <c r="W10" s="17"/>
    </row>
    <row r="11" spans="1:30" ht="13.5" x14ac:dyDescent="0.2">
      <c r="B11" s="5"/>
      <c r="C11" s="5"/>
      <c r="D11" s="5" t="s">
        <v>6</v>
      </c>
      <c r="E11" s="5"/>
      <c r="F11" s="5" t="s">
        <v>10</v>
      </c>
      <c r="G11" s="5"/>
      <c r="H11" s="5" t="s">
        <v>10</v>
      </c>
      <c r="I11" s="5"/>
      <c r="J11" s="5" t="s">
        <v>71</v>
      </c>
      <c r="K11" s="5"/>
      <c r="L11" s="5" t="s">
        <v>8</v>
      </c>
      <c r="M11" s="5"/>
      <c r="N11" s="5" t="s">
        <v>10</v>
      </c>
      <c r="O11" s="5"/>
      <c r="P11" s="5" t="s">
        <v>20</v>
      </c>
      <c r="Q11" s="5"/>
      <c r="R11" s="5" t="s">
        <v>9</v>
      </c>
      <c r="S11" s="5"/>
      <c r="T11" s="5" t="s">
        <v>8</v>
      </c>
      <c r="U11" s="5"/>
      <c r="V11" s="6"/>
      <c r="W11" s="17"/>
    </row>
    <row r="12" spans="1:30" ht="7.15" customHeight="1" x14ac:dyDescent="0.2">
      <c r="W12" s="16"/>
    </row>
    <row r="13" spans="1:30" x14ac:dyDescent="0.2">
      <c r="A13" s="2" t="str">
        <f>'1. Jurymitglied'!$C$11</f>
        <v>1. Jurymitglied</v>
      </c>
      <c r="B13" s="70">
        <f>'1. Jurymitglied'!$C$9</f>
        <v>0</v>
      </c>
      <c r="C13" s="9"/>
      <c r="D13" s="73">
        <f>'1. Jurymitglied'!$E$22</f>
        <v>0</v>
      </c>
      <c r="E13" s="7"/>
      <c r="F13" s="72" t="str">
        <f>'1. Jurymitglied'!$G$22</f>
        <v>0.00</v>
      </c>
      <c r="G13" s="7"/>
      <c r="H13" s="84">
        <f>'1. Jurymitglied'!$G$27</f>
        <v>0</v>
      </c>
      <c r="I13" s="7"/>
      <c r="J13" s="73">
        <f>'1. Jurymitglied'!$A$33</f>
        <v>0</v>
      </c>
      <c r="K13" s="2"/>
      <c r="L13" s="71">
        <f>'1. Jurymitglied'!$G$33</f>
        <v>0</v>
      </c>
      <c r="M13" s="2"/>
      <c r="N13" s="71">
        <f>'1. Jurymitglied'!$G$39</f>
        <v>0</v>
      </c>
      <c r="O13" s="2"/>
      <c r="P13" s="88">
        <f>'1. Jurymitglied'!$A$45</f>
        <v>0</v>
      </c>
      <c r="Q13" s="2"/>
      <c r="R13" s="71">
        <f>'1. Jurymitglied'!$C$45</f>
        <v>0</v>
      </c>
      <c r="S13" s="2"/>
      <c r="T13" s="89" t="str">
        <f>IF(IF(R13&gt;HotelErsatz,HotelErsatz*P13,R13*P13)=0,"",IF(R13&gt;HotelErsatz,HotelErsatz*P13,R13*P13))</f>
        <v/>
      </c>
      <c r="U13" s="8"/>
      <c r="V13" s="61" t="str">
        <f>IF(SUM(F13,H13,L13,N13,T13)=0,"",SUM(F13,H13,L13,N13,T13))</f>
        <v/>
      </c>
      <c r="W13" s="18"/>
      <c r="Y13" s="53"/>
    </row>
    <row r="14" spans="1:30" ht="8.1" customHeight="1" x14ac:dyDescent="0.2">
      <c r="A14" s="2"/>
      <c r="B14" s="28"/>
      <c r="C14" s="9"/>
      <c r="D14" s="9"/>
      <c r="E14" s="9"/>
      <c r="F14" s="10"/>
      <c r="G14" s="9"/>
      <c r="H14" s="10"/>
      <c r="I14" s="9"/>
      <c r="J14" s="9"/>
      <c r="L14" s="10"/>
      <c r="N14" s="10"/>
      <c r="P14" s="60"/>
      <c r="T14" s="10"/>
      <c r="V14" s="62"/>
      <c r="W14" s="16"/>
      <c r="Y14" s="75" t="s">
        <v>53</v>
      </c>
      <c r="Z14" s="76"/>
      <c r="AA14" s="76"/>
      <c r="AB14" s="76"/>
      <c r="AC14" s="76"/>
      <c r="AD14" s="77"/>
    </row>
    <row r="15" spans="1:30" x14ac:dyDescent="0.2">
      <c r="A15" s="2" t="str">
        <f>'2. Jurymitglied'!$C$11</f>
        <v>2. Jurymitglied</v>
      </c>
      <c r="B15" s="70">
        <f>'2. Jurymitglied'!$C$9</f>
        <v>0</v>
      </c>
      <c r="C15" s="7"/>
      <c r="D15" s="73">
        <f>'2. Jurymitglied'!$E$22</f>
        <v>0</v>
      </c>
      <c r="E15" s="7"/>
      <c r="F15" s="74" t="str">
        <f>'2. Jurymitglied'!$G$22</f>
        <v>0.00</v>
      </c>
      <c r="G15" s="7"/>
      <c r="H15" s="84">
        <f>'2. Jurymitglied'!$G$27</f>
        <v>0</v>
      </c>
      <c r="I15" s="7"/>
      <c r="J15" s="73">
        <f>'2. Jurymitglied'!$A$33</f>
        <v>0</v>
      </c>
      <c r="K15" s="2"/>
      <c r="L15" s="19">
        <f>'2. Jurymitglied'!$G$33</f>
        <v>0</v>
      </c>
      <c r="M15" s="2"/>
      <c r="N15" s="19">
        <f>'2. Jurymitglied'!$G$39</f>
        <v>0</v>
      </c>
      <c r="O15" s="2"/>
      <c r="P15" s="88">
        <f>'2. Jurymitglied'!$A$45</f>
        <v>0</v>
      </c>
      <c r="Q15" s="2"/>
      <c r="R15" s="71">
        <f>'2. Jurymitglied'!$C$45</f>
        <v>0</v>
      </c>
      <c r="S15" s="2"/>
      <c r="T15" s="89" t="str">
        <f>IF(IF(R15&gt;HotelErsatz,HotelErsatz*P15,R15*P15)=0,"",IF(R15&gt;HotelErsatz,HotelErsatz*P15,R15*P15))</f>
        <v/>
      </c>
      <c r="U15" s="2"/>
      <c r="V15" s="61" t="str">
        <f>IF(SUM(F15,H15,L15,N15,T15)=0,"",SUM(F15,H15,L15,N15,T15))</f>
        <v/>
      </c>
      <c r="W15" s="18"/>
      <c r="Y15" s="78"/>
      <c r="Z15" s="79"/>
      <c r="AA15" s="79"/>
      <c r="AB15" s="79"/>
      <c r="AC15" s="79"/>
      <c r="AD15" s="80"/>
    </row>
    <row r="16" spans="1:30" ht="8.1" customHeight="1" x14ac:dyDescent="0.2">
      <c r="A16" s="2"/>
      <c r="B16" s="28"/>
      <c r="C16" s="9"/>
      <c r="D16" s="9"/>
      <c r="E16" s="9"/>
      <c r="F16" s="10"/>
      <c r="G16" s="9"/>
      <c r="H16" s="10"/>
      <c r="I16" s="9"/>
      <c r="J16" s="9"/>
      <c r="L16" s="10"/>
      <c r="N16" s="10"/>
      <c r="P16" s="60"/>
      <c r="T16" s="10"/>
      <c r="V16" s="62"/>
      <c r="W16" s="16"/>
      <c r="Y16" s="78" t="s">
        <v>54</v>
      </c>
      <c r="Z16" s="79"/>
      <c r="AA16" s="79"/>
      <c r="AB16" s="79"/>
      <c r="AC16" s="79"/>
      <c r="AD16" s="80"/>
    </row>
    <row r="17" spans="1:30" x14ac:dyDescent="0.2">
      <c r="A17" s="2" t="str">
        <f>'3. Jurymitglied'!$C$11</f>
        <v>3. Jurymitglied</v>
      </c>
      <c r="B17" s="70">
        <f>'3. Jurymitglied'!$C$9</f>
        <v>0</v>
      </c>
      <c r="C17" s="7"/>
      <c r="D17" s="73">
        <f>'3. Jurymitglied'!$E$22</f>
        <v>0</v>
      </c>
      <c r="E17" s="7"/>
      <c r="F17" s="74" t="str">
        <f>'3. Jurymitglied'!$G$22</f>
        <v>0.00</v>
      </c>
      <c r="G17" s="7"/>
      <c r="H17" s="84">
        <f>'3. Jurymitglied'!$G$27</f>
        <v>0</v>
      </c>
      <c r="I17" s="7"/>
      <c r="J17" s="73">
        <f>'3. Jurymitglied'!$A$33</f>
        <v>0</v>
      </c>
      <c r="K17" s="2"/>
      <c r="L17" s="19">
        <f>'3. Jurymitglied'!$G$33</f>
        <v>0</v>
      </c>
      <c r="M17" s="2"/>
      <c r="N17" s="19">
        <f>'3. Jurymitglied'!$G$39</f>
        <v>0</v>
      </c>
      <c r="O17" s="2"/>
      <c r="P17" s="88">
        <f>'3. Jurymitglied'!$A$45</f>
        <v>0</v>
      </c>
      <c r="Q17" s="2"/>
      <c r="R17" s="71">
        <f>'3. Jurymitglied'!$C$45</f>
        <v>0</v>
      </c>
      <c r="S17" s="2"/>
      <c r="T17" s="89" t="str">
        <f>IF(IF(R17&gt;HotelErsatz,HotelErsatz*P17,R17*P17)=0,"",IF(R17&gt;HotelErsatz,HotelErsatz*P17,R17*P17))</f>
        <v/>
      </c>
      <c r="U17" s="2"/>
      <c r="V17" s="61" t="str">
        <f>IF(SUM(F17,H17,L17,N17,T17)=0,"",SUM(F17,H17,L17,N17,T17))</f>
        <v/>
      </c>
      <c r="W17" s="18"/>
      <c r="Y17" s="78"/>
      <c r="Z17" s="79"/>
      <c r="AA17" s="79"/>
      <c r="AB17" s="79"/>
      <c r="AC17" s="79"/>
      <c r="AD17" s="80"/>
    </row>
    <row r="18" spans="1:30" ht="8.1" customHeight="1" x14ac:dyDescent="0.2">
      <c r="A18" s="2"/>
      <c r="B18" s="12"/>
      <c r="C18" s="7"/>
      <c r="D18" s="7"/>
      <c r="E18" s="7"/>
      <c r="F18" s="10"/>
      <c r="G18" s="7"/>
      <c r="H18" s="11"/>
      <c r="I18" s="7"/>
      <c r="J18" s="7"/>
      <c r="K18" s="2"/>
      <c r="L18" s="11"/>
      <c r="M18" s="2"/>
      <c r="N18" s="11"/>
      <c r="O18" s="2"/>
      <c r="P18" s="13"/>
      <c r="Q18" s="2"/>
      <c r="R18" s="20"/>
      <c r="S18" s="2"/>
      <c r="T18" s="11"/>
      <c r="U18" s="2"/>
      <c r="V18" s="14"/>
      <c r="W18" s="15"/>
      <c r="Y18" s="78" t="s">
        <v>55</v>
      </c>
      <c r="Z18" s="79"/>
      <c r="AA18" s="79"/>
      <c r="AB18" s="79"/>
      <c r="AC18" s="79"/>
      <c r="AD18" s="80"/>
    </row>
    <row r="19" spans="1:30" x14ac:dyDescent="0.2">
      <c r="A19" s="2" t="str">
        <f>Wettbewerbsleiter!$C$11</f>
        <v>Wettbewerbsleiter</v>
      </c>
      <c r="B19" s="70">
        <f>Wettbewerbsleiter!$C$9</f>
        <v>0</v>
      </c>
      <c r="C19" s="7"/>
      <c r="D19" s="73">
        <f>Wettbewerbsleiter!$E$22</f>
        <v>0</v>
      </c>
      <c r="E19" s="7"/>
      <c r="F19" s="74" t="str">
        <f>Wettbewerbsleiter!$G$22</f>
        <v>0.00</v>
      </c>
      <c r="G19" s="7"/>
      <c r="H19" s="84">
        <f>Wettbewerbsleiter!$G$27</f>
        <v>0</v>
      </c>
      <c r="I19" s="7"/>
      <c r="J19" s="73">
        <f>Wettbewerbsleiter!$A$33</f>
        <v>0</v>
      </c>
      <c r="K19" s="2"/>
      <c r="L19" s="19">
        <f>Wettbewerbsleiter!$G$33</f>
        <v>0</v>
      </c>
      <c r="M19" s="2"/>
      <c r="N19" s="19">
        <f>Wettbewerbsleiter!$G$39</f>
        <v>0</v>
      </c>
      <c r="O19" s="2"/>
      <c r="P19" s="88">
        <f>Wettbewerbsleiter!$A$45</f>
        <v>0</v>
      </c>
      <c r="Q19" s="2"/>
      <c r="R19" s="71">
        <f>Wettbewerbsleiter!$C$45</f>
        <v>0</v>
      </c>
      <c r="S19" s="2"/>
      <c r="T19" s="89" t="str">
        <f>IF(IF(R19&gt;HotelErsatz,HotelErsatz*P19,R19*P19)=0,"",IF(R19&gt;HotelErsatz,HotelErsatz*P19,R19*P19))</f>
        <v/>
      </c>
      <c r="U19" s="2"/>
      <c r="V19" s="61" t="str">
        <f>IF(SUM(F19,H19,L19,N19,T19)=0,"",SUM(F19,H19,L19,N19,T19))</f>
        <v/>
      </c>
      <c r="W19" s="18"/>
      <c r="Y19" s="78" t="s">
        <v>56</v>
      </c>
      <c r="Z19" s="79"/>
      <c r="AA19" s="79"/>
      <c r="AB19" s="79"/>
      <c r="AC19" s="79"/>
      <c r="AD19" s="80"/>
    </row>
    <row r="20" spans="1:30" ht="8.1" customHeight="1" x14ac:dyDescent="0.2">
      <c r="A20" s="2"/>
      <c r="B20" s="28"/>
      <c r="C20" s="9"/>
      <c r="D20" s="9"/>
      <c r="E20" s="9"/>
      <c r="F20" s="10"/>
      <c r="G20" s="9"/>
      <c r="H20" s="10"/>
      <c r="I20" s="9"/>
      <c r="J20" s="9"/>
      <c r="L20" s="10"/>
      <c r="N20" s="10"/>
      <c r="P20" s="60"/>
      <c r="T20" s="10"/>
      <c r="V20" s="62"/>
      <c r="W20" s="16"/>
      <c r="Y20" s="78" t="s">
        <v>57</v>
      </c>
      <c r="Z20" s="79"/>
      <c r="AA20" s="79"/>
      <c r="AB20" s="79"/>
      <c r="AC20" s="79"/>
      <c r="AD20" s="80"/>
    </row>
    <row r="21" spans="1:30" x14ac:dyDescent="0.2">
      <c r="A21" s="2" t="str">
        <f>'1. Punktrichter'!$C$11</f>
        <v>1. Punkterichter</v>
      </c>
      <c r="B21" s="70">
        <f>'1. Punktrichter'!$C$9</f>
        <v>0</v>
      </c>
      <c r="C21" s="7"/>
      <c r="D21" s="73">
        <f>'1. Punktrichter'!$E$22</f>
        <v>0</v>
      </c>
      <c r="E21" s="7"/>
      <c r="F21" s="74" t="str">
        <f>'1. Punktrichter'!$G$22</f>
        <v>0.00</v>
      </c>
      <c r="G21" s="7"/>
      <c r="H21" s="84">
        <f>'1. Punktrichter'!$G$27</f>
        <v>0</v>
      </c>
      <c r="I21" s="7"/>
      <c r="J21" s="73">
        <f>'1. Punktrichter'!$A$33</f>
        <v>0</v>
      </c>
      <c r="K21" s="2"/>
      <c r="L21" s="19">
        <f>'1. Punktrichter'!$G$33</f>
        <v>0</v>
      </c>
      <c r="M21" s="2"/>
      <c r="N21" s="19">
        <f>'1. Punktrichter'!$G$39</f>
        <v>0</v>
      </c>
      <c r="O21" s="2"/>
      <c r="P21" s="88">
        <f>'1. Punktrichter'!$A$45</f>
        <v>0</v>
      </c>
      <c r="Q21" s="2"/>
      <c r="R21" s="71">
        <f>'1. Punktrichter'!$C$45</f>
        <v>0</v>
      </c>
      <c r="S21" s="2"/>
      <c r="T21" s="89" t="str">
        <f>IF(IF(R21&gt;HotelErsatz,HotelErsatz*P21,R21*P21)=0,"",IF(R21&gt;HotelErsatz,HotelErsatz*P21,R21*P21))</f>
        <v/>
      </c>
      <c r="U21" s="2"/>
      <c r="V21" s="61" t="str">
        <f>IF(SUM(F21,H21,L21,N21,T21)=0,"",SUM(F21,H21,L21,N21,T21))</f>
        <v/>
      </c>
      <c r="W21" s="18"/>
      <c r="Y21" s="78"/>
      <c r="Z21" s="79"/>
      <c r="AA21" s="79"/>
      <c r="AB21" s="79"/>
      <c r="AC21" s="79"/>
      <c r="AD21" s="80"/>
    </row>
    <row r="22" spans="1:30" ht="8.1" customHeight="1" x14ac:dyDescent="0.2">
      <c r="A22" s="2"/>
      <c r="B22" s="28"/>
      <c r="C22" s="9"/>
      <c r="D22" s="9"/>
      <c r="E22" s="9"/>
      <c r="F22" s="10"/>
      <c r="G22" s="9"/>
      <c r="H22" s="10"/>
      <c r="I22" s="9"/>
      <c r="J22" s="9"/>
      <c r="L22" s="10"/>
      <c r="N22" s="10"/>
      <c r="P22" s="60"/>
      <c r="T22" s="10"/>
      <c r="V22" s="62"/>
      <c r="W22" s="16"/>
      <c r="Y22" s="78" t="s">
        <v>58</v>
      </c>
      <c r="Z22" s="79"/>
      <c r="AA22" s="79"/>
      <c r="AB22" s="79"/>
      <c r="AC22" s="79"/>
      <c r="AD22" s="80"/>
    </row>
    <row r="23" spans="1:30" x14ac:dyDescent="0.2">
      <c r="A23" s="2" t="str">
        <f>'2. Punktrichter'!$C$11</f>
        <v>2. Punkterichter</v>
      </c>
      <c r="B23" s="70">
        <f>'2. Punktrichter'!$C$9</f>
        <v>0</v>
      </c>
      <c r="C23" s="7"/>
      <c r="D23" s="73">
        <f>'2. Punktrichter'!$E$22</f>
        <v>0</v>
      </c>
      <c r="E23" s="7"/>
      <c r="F23" s="74" t="str">
        <f>'2. Punktrichter'!$G$22</f>
        <v>0.00</v>
      </c>
      <c r="G23" s="7"/>
      <c r="H23" s="84">
        <f>'2. Punktrichter'!$G$27</f>
        <v>0</v>
      </c>
      <c r="I23" s="7"/>
      <c r="J23" s="73">
        <f>'2. Punktrichter'!$A$33</f>
        <v>0</v>
      </c>
      <c r="K23" s="2"/>
      <c r="L23" s="19">
        <f>'2. Punktrichter'!$G$33</f>
        <v>0</v>
      </c>
      <c r="M23" s="2"/>
      <c r="N23" s="19">
        <f>'2. Punktrichter'!$G$39</f>
        <v>0</v>
      </c>
      <c r="O23" s="2"/>
      <c r="P23" s="88">
        <f>'2. Punktrichter'!$A$45</f>
        <v>0</v>
      </c>
      <c r="Q23" s="2"/>
      <c r="R23" s="71">
        <f>'2. Punktrichter'!$C$45</f>
        <v>0</v>
      </c>
      <c r="S23" s="2"/>
      <c r="T23" s="89" t="str">
        <f>IF(IF(R23&gt;HotelErsatz,HotelErsatz*P23,R23*P23)=0,"",IF(R23&gt;HotelErsatz,HotelErsatz*P23,R23*P23))</f>
        <v/>
      </c>
      <c r="U23" s="2"/>
      <c r="V23" s="61" t="str">
        <f>IF(SUM(F23,H23,L23,N23,T23)=0,"",SUM(F23,H23,L23,N23,T23))</f>
        <v/>
      </c>
      <c r="W23" s="18"/>
      <c r="Y23" s="78"/>
      <c r="Z23" s="79"/>
      <c r="AA23" s="79"/>
      <c r="AB23" s="79"/>
      <c r="AC23" s="79"/>
      <c r="AD23" s="80"/>
    </row>
    <row r="24" spans="1:30" ht="8.1" customHeight="1" x14ac:dyDescent="0.2">
      <c r="A24" s="2"/>
      <c r="B24" s="28"/>
      <c r="C24" s="9"/>
      <c r="D24" s="9"/>
      <c r="E24" s="9"/>
      <c r="F24" s="10"/>
      <c r="G24" s="9"/>
      <c r="H24" s="10"/>
      <c r="I24" s="9"/>
      <c r="J24" s="9"/>
      <c r="L24" s="10"/>
      <c r="N24" s="10"/>
      <c r="P24" s="60"/>
      <c r="T24" s="10"/>
      <c r="V24" s="62"/>
      <c r="W24" s="16"/>
      <c r="Y24" s="78" t="s">
        <v>59</v>
      </c>
      <c r="Z24" s="79"/>
      <c r="AA24" s="79"/>
      <c r="AB24" s="79"/>
      <c r="AC24" s="79"/>
      <c r="AD24" s="80"/>
    </row>
    <row r="25" spans="1:30" x14ac:dyDescent="0.2">
      <c r="A25" s="2" t="str">
        <f>'3. Punktrichter'!$C$11</f>
        <v>3. Punkterichter</v>
      </c>
      <c r="B25" s="70">
        <f>'3. Punktrichter'!$C$9</f>
        <v>0</v>
      </c>
      <c r="C25" s="7"/>
      <c r="D25" s="73">
        <f>'3. Punktrichter'!$E$22</f>
        <v>0</v>
      </c>
      <c r="E25" s="7"/>
      <c r="F25" s="74" t="str">
        <f>'3. Punktrichter'!$G$22</f>
        <v>0.00</v>
      </c>
      <c r="G25" s="7"/>
      <c r="H25" s="84">
        <f>'3. Punktrichter'!$G$27</f>
        <v>0</v>
      </c>
      <c r="I25" s="7"/>
      <c r="J25" s="73">
        <f>'3. Punktrichter'!$A$33</f>
        <v>0</v>
      </c>
      <c r="K25" s="2"/>
      <c r="L25" s="19">
        <f>'3. Punktrichter'!$G$33</f>
        <v>0</v>
      </c>
      <c r="M25" s="2"/>
      <c r="N25" s="19">
        <f>'3. Punktrichter'!$G$39</f>
        <v>0</v>
      </c>
      <c r="O25" s="2"/>
      <c r="P25" s="88">
        <f>'3. Punktrichter'!$A$45</f>
        <v>0</v>
      </c>
      <c r="Q25" s="2"/>
      <c r="R25" s="71">
        <f>'3. Punktrichter'!$C$45</f>
        <v>0</v>
      </c>
      <c r="S25" s="2"/>
      <c r="T25" s="89" t="str">
        <f>IF(IF(R25&gt;HotelErsatz,HotelErsatz*P25,R25*P25)=0,"",IF(R25&gt;HotelErsatz,HotelErsatz*P25,R25*P25))</f>
        <v/>
      </c>
      <c r="U25" s="2"/>
      <c r="V25" s="61" t="str">
        <f>IF(SUM(F25,H25,L25,N25,T25)=0,"",SUM(F25,H25,L25,N25,T25))</f>
        <v/>
      </c>
      <c r="W25" s="18"/>
      <c r="Y25" s="78" t="s">
        <v>60</v>
      </c>
      <c r="Z25" s="79"/>
      <c r="AA25" s="79"/>
      <c r="AB25" s="79"/>
      <c r="AC25" s="79"/>
      <c r="AD25" s="80"/>
    </row>
    <row r="26" spans="1:30" ht="8.1" customHeight="1" x14ac:dyDescent="0.2">
      <c r="A26" s="2"/>
      <c r="B26" s="28"/>
      <c r="C26" s="9"/>
      <c r="D26" s="9"/>
      <c r="E26" s="9"/>
      <c r="F26" s="10"/>
      <c r="G26" s="9"/>
      <c r="H26" s="10"/>
      <c r="I26" s="9"/>
      <c r="J26" s="9"/>
      <c r="L26" s="10"/>
      <c r="N26" s="10"/>
      <c r="P26" s="60"/>
      <c r="T26" s="10"/>
      <c r="V26" s="62"/>
      <c r="W26" s="16"/>
      <c r="Y26" s="78"/>
      <c r="Z26" s="79"/>
      <c r="AA26" s="79"/>
      <c r="AB26" s="79"/>
      <c r="AC26" s="79"/>
      <c r="AD26" s="80"/>
    </row>
    <row r="27" spans="1:30" x14ac:dyDescent="0.2">
      <c r="A27" s="2" t="str">
        <f>'4. Punktrichter'!$C$11</f>
        <v>4. Punkterichter</v>
      </c>
      <c r="B27" s="70">
        <f>'4. Punktrichter'!$C$9</f>
        <v>0</v>
      </c>
      <c r="C27" s="7"/>
      <c r="D27" s="73">
        <f>'4. Punktrichter'!$E$22</f>
        <v>0</v>
      </c>
      <c r="E27" s="7"/>
      <c r="F27" s="74" t="str">
        <f>'4. Punktrichter'!$G$22</f>
        <v>0.00</v>
      </c>
      <c r="G27" s="7"/>
      <c r="H27" s="84">
        <f>'4. Punktrichter'!$G$27</f>
        <v>0</v>
      </c>
      <c r="I27" s="7"/>
      <c r="J27" s="73">
        <f>'4. Punktrichter'!$A$33</f>
        <v>0</v>
      </c>
      <c r="K27" s="2"/>
      <c r="L27" s="19">
        <f>'4. Punktrichter'!$G$33</f>
        <v>0</v>
      </c>
      <c r="M27" s="2"/>
      <c r="N27" s="19">
        <f>'4. Punktrichter'!$G$39</f>
        <v>0</v>
      </c>
      <c r="O27" s="2"/>
      <c r="P27" s="88">
        <f>'4. Punktrichter'!$A$45</f>
        <v>0</v>
      </c>
      <c r="Q27" s="2"/>
      <c r="R27" s="71">
        <f>'4. Punktrichter'!$C$45</f>
        <v>0</v>
      </c>
      <c r="S27" s="2"/>
      <c r="T27" s="89" t="str">
        <f>IF(IF(R27&gt;HotelErsatz,HotelErsatz*P27,R27*P27)=0,"",IF(R27&gt;HotelErsatz,HotelErsatz*P27,R27*P27))</f>
        <v/>
      </c>
      <c r="U27" s="2"/>
      <c r="V27" s="61" t="str">
        <f>IF(SUM(F27,H27,L27,N27,T27)=0,"",SUM(F27,H27,L27,N27,T27))</f>
        <v/>
      </c>
      <c r="W27" s="18"/>
      <c r="Y27" s="78" t="s">
        <v>61</v>
      </c>
      <c r="Z27" s="79"/>
      <c r="AA27" s="79"/>
      <c r="AB27" s="79"/>
      <c r="AC27" s="79"/>
      <c r="AD27" s="80"/>
    </row>
    <row r="28" spans="1:30" ht="8.1" customHeight="1" x14ac:dyDescent="0.2">
      <c r="A28" s="2"/>
      <c r="B28" s="28"/>
      <c r="C28" s="9"/>
      <c r="D28" s="9"/>
      <c r="E28" s="9"/>
      <c r="F28" s="10"/>
      <c r="G28" s="9"/>
      <c r="H28" s="10"/>
      <c r="I28" s="9"/>
      <c r="J28" s="9"/>
      <c r="L28" s="10"/>
      <c r="N28" s="10"/>
      <c r="P28" s="60"/>
      <c r="T28" s="10"/>
      <c r="V28" s="62"/>
      <c r="W28" s="16"/>
      <c r="Y28" s="78" t="s">
        <v>63</v>
      </c>
      <c r="Z28" s="79"/>
      <c r="AA28" s="79"/>
      <c r="AB28" s="79"/>
      <c r="AC28" s="79"/>
      <c r="AD28" s="80"/>
    </row>
    <row r="29" spans="1:30" x14ac:dyDescent="0.2">
      <c r="A29" s="2" t="str">
        <f>'5. Punktrichter'!$C$11</f>
        <v>5. Punkterichter</v>
      </c>
      <c r="B29" s="70">
        <f>'5. Punktrichter'!$C$9</f>
        <v>0</v>
      </c>
      <c r="C29" s="7"/>
      <c r="D29" s="73">
        <f>'5. Punktrichter'!$E$22</f>
        <v>0</v>
      </c>
      <c r="E29" s="7"/>
      <c r="F29" s="74" t="str">
        <f>'5. Punktrichter'!$G$22</f>
        <v>0.00</v>
      </c>
      <c r="G29" s="7"/>
      <c r="H29" s="84">
        <f>'5. Punktrichter'!$G$27</f>
        <v>0</v>
      </c>
      <c r="I29" s="7"/>
      <c r="J29" s="73">
        <f>'5. Punktrichter'!$A$33</f>
        <v>0</v>
      </c>
      <c r="K29" s="2"/>
      <c r="L29" s="19">
        <f>'5. Punktrichter'!$G$33</f>
        <v>0</v>
      </c>
      <c r="M29" s="2"/>
      <c r="N29" s="19">
        <f>'5. Punktrichter'!$G$39</f>
        <v>0</v>
      </c>
      <c r="O29" s="2"/>
      <c r="P29" s="88">
        <f>'5. Punktrichter'!$A$45</f>
        <v>0</v>
      </c>
      <c r="Q29" s="2"/>
      <c r="R29" s="71">
        <f>'5. Punktrichter'!$C$45</f>
        <v>0</v>
      </c>
      <c r="S29" s="2"/>
      <c r="T29" s="89" t="str">
        <f>IF(IF(R29&gt;HotelErsatz,HotelErsatz*P29,R29*P29)=0,"",IF(R29&gt;HotelErsatz,HotelErsatz*P29,R29*P29))</f>
        <v/>
      </c>
      <c r="U29" s="2"/>
      <c r="V29" s="61" t="str">
        <f>IF(SUM(F29,H29,L29,N29,T29)=0,"",SUM(F29,H29,L29,N29,T29))</f>
        <v/>
      </c>
      <c r="W29" s="18"/>
      <c r="Y29" s="78" t="s">
        <v>62</v>
      </c>
      <c r="Z29" s="79"/>
      <c r="AA29" s="79"/>
      <c r="AB29" s="79"/>
      <c r="AC29" s="79"/>
      <c r="AD29" s="80"/>
    </row>
    <row r="30" spans="1:30" ht="8.1" customHeight="1" x14ac:dyDescent="0.2">
      <c r="A30" s="2"/>
      <c r="B30" s="28"/>
      <c r="C30" s="9"/>
      <c r="D30" s="9"/>
      <c r="E30" s="9"/>
      <c r="F30" s="10"/>
      <c r="G30" s="9"/>
      <c r="H30" s="10"/>
      <c r="I30" s="9"/>
      <c r="J30" s="9"/>
      <c r="L30" s="10"/>
      <c r="N30" s="10"/>
      <c r="P30" s="60"/>
      <c r="T30" s="10"/>
      <c r="V30" s="62"/>
      <c r="W30" s="16"/>
      <c r="Y30" s="78" t="s">
        <v>64</v>
      </c>
      <c r="Z30" s="79"/>
      <c r="AA30" s="79"/>
      <c r="AB30" s="79"/>
      <c r="AC30" s="79"/>
      <c r="AD30" s="80"/>
    </row>
    <row r="31" spans="1:30" x14ac:dyDescent="0.2">
      <c r="A31" s="2" t="str">
        <f>'6. Punktrichter'!$C$11</f>
        <v>6. Punkterichter</v>
      </c>
      <c r="B31" s="70">
        <f>'6. Punktrichter'!$C$9</f>
        <v>0</v>
      </c>
      <c r="C31" s="7"/>
      <c r="D31" s="73">
        <f>'6. Punktrichter'!$E$22</f>
        <v>0</v>
      </c>
      <c r="E31" s="7"/>
      <c r="F31" s="74" t="str">
        <f>'6. Punktrichter'!$G$22</f>
        <v>0.00</v>
      </c>
      <c r="G31" s="7"/>
      <c r="H31" s="84">
        <f>'6. Punktrichter'!$G$27</f>
        <v>0</v>
      </c>
      <c r="I31" s="7"/>
      <c r="J31" s="73">
        <f>'6. Punktrichter'!$A$33</f>
        <v>0</v>
      </c>
      <c r="K31" s="2"/>
      <c r="L31" s="19">
        <f>'6. Punktrichter'!$G$33</f>
        <v>0</v>
      </c>
      <c r="M31" s="2"/>
      <c r="N31" s="19">
        <f>'6. Punktrichter'!$G$39</f>
        <v>0</v>
      </c>
      <c r="O31" s="2"/>
      <c r="P31" s="88">
        <f>'6. Punktrichter'!$A$45</f>
        <v>0</v>
      </c>
      <c r="Q31" s="2"/>
      <c r="R31" s="71">
        <f>'6. Punktrichter'!$C$45</f>
        <v>0</v>
      </c>
      <c r="S31" s="2"/>
      <c r="T31" s="89" t="str">
        <f>IF(IF(R31&gt;HotelErsatz,HotelErsatz*P31,R31*P31)=0,"",IF(R31&gt;HotelErsatz,HotelErsatz*P31,R31*P31))</f>
        <v/>
      </c>
      <c r="U31" s="2"/>
      <c r="V31" s="61" t="str">
        <f>IF(SUM(F31,H31,L31,N31,T31)=0,"",SUM(F31,H31,L31,N31,T31))</f>
        <v/>
      </c>
      <c r="W31" s="18"/>
      <c r="Y31" s="81"/>
      <c r="Z31" s="82"/>
      <c r="AA31" s="82"/>
      <c r="AB31" s="82"/>
      <c r="AC31" s="82"/>
      <c r="AD31" s="83"/>
    </row>
    <row r="32" spans="1:30" ht="8.1" customHeight="1" x14ac:dyDescent="0.2">
      <c r="A32" s="2"/>
      <c r="B32" s="12"/>
      <c r="C32" s="7"/>
      <c r="D32" s="7"/>
      <c r="E32" s="7"/>
      <c r="F32" s="11"/>
      <c r="G32" s="7"/>
      <c r="H32" s="11"/>
      <c r="I32" s="7"/>
      <c r="J32" s="13"/>
      <c r="K32" s="2"/>
      <c r="L32" s="11"/>
      <c r="M32" s="2"/>
      <c r="N32" s="11"/>
      <c r="O32" s="2"/>
      <c r="P32" s="11"/>
      <c r="Q32" s="2"/>
      <c r="R32" s="11"/>
      <c r="S32" s="2"/>
      <c r="T32" s="11"/>
      <c r="U32" s="2"/>
      <c r="V32" s="63"/>
      <c r="W32" s="18"/>
    </row>
    <row r="33" spans="1:23" ht="11.25" customHeight="1" x14ac:dyDescent="0.2">
      <c r="A33" s="95" t="s">
        <v>72</v>
      </c>
      <c r="B33" s="95"/>
      <c r="C33" s="95"/>
      <c r="D33" s="95"/>
      <c r="E33" s="4"/>
      <c r="F33" s="11"/>
      <c r="G33" s="7"/>
      <c r="H33" s="11"/>
      <c r="I33" s="7"/>
      <c r="J33" s="13"/>
      <c r="K33" s="2"/>
      <c r="L33" s="11"/>
      <c r="M33" s="2"/>
      <c r="N33" s="11"/>
      <c r="O33" s="2"/>
      <c r="P33" s="11"/>
      <c r="Q33" s="2"/>
      <c r="R33" s="11"/>
      <c r="S33" s="11"/>
      <c r="T33" s="11"/>
      <c r="U33" s="11"/>
      <c r="V33" s="87"/>
      <c r="W33" s="18"/>
    </row>
    <row r="34" spans="1:23" ht="8.1" customHeight="1" x14ac:dyDescent="0.2">
      <c r="A34" s="59"/>
      <c r="B34" s="59"/>
      <c r="C34" s="59"/>
      <c r="D34" s="59"/>
      <c r="E34" s="4"/>
      <c r="F34" s="11"/>
      <c r="G34" s="7"/>
      <c r="H34" s="11"/>
      <c r="I34" s="7"/>
      <c r="J34" s="13"/>
      <c r="K34" s="2"/>
      <c r="L34" s="11"/>
      <c r="M34" s="2"/>
      <c r="N34" s="11"/>
      <c r="O34" s="2"/>
      <c r="P34" s="11"/>
      <c r="Q34" s="2"/>
      <c r="R34" s="11"/>
      <c r="S34" s="11"/>
      <c r="T34" s="11"/>
      <c r="U34" s="11"/>
      <c r="V34" s="63"/>
      <c r="W34" s="18"/>
    </row>
    <row r="35" spans="1:23" x14ac:dyDescent="0.2">
      <c r="A35" s="65" t="s">
        <v>73</v>
      </c>
      <c r="B35" s="66"/>
      <c r="C35" s="67"/>
      <c r="D35" s="68">
        <f>SUM(D13:D31)</f>
        <v>0</v>
      </c>
      <c r="E35" s="67"/>
      <c r="F35" s="69">
        <f>SUM(F13:F31)</f>
        <v>0</v>
      </c>
      <c r="G35" s="67"/>
      <c r="H35" s="69">
        <f>SUM(H13:H31)</f>
        <v>0</v>
      </c>
      <c r="I35" s="67"/>
      <c r="J35" s="68">
        <f>SUM(J13:J31)</f>
        <v>0</v>
      </c>
      <c r="K35" s="67"/>
      <c r="L35" s="69">
        <f>SUM(L13:L31)</f>
        <v>0</v>
      </c>
      <c r="M35" s="67"/>
      <c r="N35" s="69">
        <f>SUM(N13:N31)</f>
        <v>0</v>
      </c>
      <c r="O35" s="67"/>
      <c r="P35" s="68">
        <f>SUM(P13:P31)</f>
        <v>0</v>
      </c>
      <c r="Q35" s="67"/>
      <c r="R35" s="67"/>
      <c r="S35" s="67"/>
      <c r="T35" s="69">
        <f>SUM(T13:T31)</f>
        <v>0</v>
      </c>
      <c r="U35" s="11"/>
      <c r="V35" s="63"/>
      <c r="W35" s="18"/>
    </row>
    <row r="36" spans="1:23" x14ac:dyDescent="0.2">
      <c r="A36" s="26"/>
      <c r="B36" s="12"/>
      <c r="C36" s="4"/>
      <c r="D36" s="4"/>
      <c r="E36" s="4"/>
      <c r="F36" s="11"/>
      <c r="G36" s="7"/>
      <c r="H36" s="11"/>
      <c r="I36" s="7"/>
      <c r="J36" s="13"/>
      <c r="K36" s="2"/>
      <c r="L36" s="11"/>
      <c r="M36" s="2"/>
      <c r="N36" s="11"/>
      <c r="O36" s="2"/>
      <c r="P36" s="11"/>
      <c r="Q36" s="2"/>
      <c r="R36" s="11"/>
      <c r="S36" s="11"/>
      <c r="T36" s="11"/>
      <c r="U36" s="11"/>
      <c r="V36" s="63"/>
      <c r="W36" s="18"/>
    </row>
    <row r="37" spans="1:23" x14ac:dyDescent="0.2">
      <c r="A37" s="4" t="s">
        <v>11</v>
      </c>
      <c r="B37" s="96"/>
      <c r="C37" s="96"/>
      <c r="D37" s="96"/>
      <c r="E37" s="96"/>
      <c r="F37" s="96"/>
      <c r="G37" s="96"/>
      <c r="H37" s="96"/>
      <c r="I37" s="96"/>
      <c r="J37" s="96"/>
      <c r="K37" s="96"/>
      <c r="L37" s="96"/>
      <c r="M37" s="96"/>
      <c r="N37" s="96"/>
      <c r="O37" s="96"/>
      <c r="P37" s="96"/>
      <c r="Q37" s="2"/>
      <c r="R37" s="2"/>
      <c r="S37" s="2"/>
      <c r="T37" s="6" t="s">
        <v>6</v>
      </c>
      <c r="U37" s="4"/>
      <c r="V37" s="64">
        <f>SUM(V13:V33)</f>
        <v>0</v>
      </c>
      <c r="W37" s="16"/>
    </row>
    <row r="38" spans="1:23" x14ac:dyDescent="0.2">
      <c r="A38" s="4"/>
      <c r="B38" s="97"/>
      <c r="C38" s="97"/>
      <c r="D38" s="97"/>
      <c r="E38" s="97"/>
      <c r="F38" s="97"/>
      <c r="G38" s="97"/>
      <c r="H38" s="97"/>
      <c r="I38" s="97"/>
      <c r="J38" s="97"/>
      <c r="K38" s="97"/>
      <c r="L38" s="97"/>
      <c r="M38" s="97"/>
      <c r="N38" s="97"/>
      <c r="O38" s="97"/>
      <c r="P38" s="97"/>
      <c r="Q38" s="2"/>
      <c r="R38" s="2"/>
      <c r="S38" s="2"/>
      <c r="T38" s="2"/>
      <c r="U38" s="2"/>
      <c r="V38" s="2"/>
      <c r="W38" s="16"/>
    </row>
    <row r="39" spans="1:23" ht="6" customHeight="1" x14ac:dyDescent="0.2">
      <c r="A39" s="2"/>
      <c r="B39" s="2"/>
      <c r="C39" s="2"/>
      <c r="D39" s="2"/>
      <c r="E39" s="2"/>
      <c r="F39" s="2"/>
      <c r="G39" s="2"/>
      <c r="H39" s="2"/>
      <c r="I39" s="2"/>
      <c r="J39" s="2"/>
      <c r="K39" s="2"/>
      <c r="L39" s="2"/>
      <c r="M39" s="2"/>
      <c r="N39" s="2"/>
      <c r="O39" s="2"/>
      <c r="P39" s="2"/>
      <c r="Q39" s="2"/>
      <c r="R39" s="2"/>
      <c r="S39" s="2"/>
      <c r="T39" s="2"/>
      <c r="U39" s="2"/>
      <c r="V39" s="2"/>
      <c r="W39" s="16"/>
    </row>
    <row r="40" spans="1:23" ht="10.9" customHeight="1" x14ac:dyDescent="0.2">
      <c r="A40" s="27" t="s">
        <v>75</v>
      </c>
      <c r="B40" s="4"/>
      <c r="C40" s="2"/>
      <c r="D40" s="2"/>
      <c r="E40" s="2"/>
      <c r="F40" s="2"/>
      <c r="G40" s="2"/>
      <c r="H40" s="2"/>
      <c r="I40" s="2"/>
      <c r="J40" s="4"/>
      <c r="K40" s="4"/>
      <c r="L40" s="4"/>
      <c r="M40" s="4"/>
      <c r="N40" s="4"/>
      <c r="O40" s="4"/>
      <c r="P40" s="4"/>
      <c r="Q40" s="4"/>
      <c r="R40" s="4"/>
      <c r="S40" s="2"/>
      <c r="T40" s="2"/>
      <c r="U40" s="2"/>
      <c r="V40" s="2"/>
      <c r="W40" s="16"/>
    </row>
    <row r="41" spans="1:23" ht="4.9000000000000004" customHeight="1" x14ac:dyDescent="0.2">
      <c r="A41" s="2"/>
      <c r="B41" s="2"/>
      <c r="C41" s="2"/>
      <c r="D41" s="2"/>
      <c r="E41" s="2"/>
      <c r="F41" s="2"/>
      <c r="G41" s="2"/>
      <c r="H41" s="2"/>
      <c r="I41" s="2"/>
      <c r="J41" s="2"/>
      <c r="K41" s="2"/>
      <c r="L41" s="2"/>
      <c r="M41" s="2"/>
      <c r="N41" s="2"/>
      <c r="O41" s="2"/>
      <c r="P41" s="2"/>
      <c r="Q41" s="2"/>
      <c r="R41" s="2"/>
      <c r="S41" s="2"/>
      <c r="T41" s="2"/>
      <c r="U41" s="2"/>
      <c r="V41" s="2"/>
      <c r="W41" s="16"/>
    </row>
    <row r="42" spans="1:23" x14ac:dyDescent="0.2">
      <c r="A42" s="21" t="s">
        <v>12</v>
      </c>
      <c r="B42" s="93"/>
      <c r="C42" s="93"/>
      <c r="E42" s="21" t="s">
        <v>13</v>
      </c>
      <c r="G42" s="93"/>
      <c r="H42" s="93"/>
      <c r="I42" s="93"/>
      <c r="J42" s="93"/>
      <c r="K42" s="93"/>
      <c r="L42" s="21"/>
      <c r="M42" s="21" t="s">
        <v>22</v>
      </c>
      <c r="O42" s="21"/>
      <c r="P42" s="21"/>
      <c r="Q42" s="21"/>
      <c r="R42" s="100"/>
      <c r="S42" s="100"/>
      <c r="T42" s="100"/>
      <c r="U42" s="21"/>
      <c r="V42" s="21"/>
      <c r="W42" s="16"/>
    </row>
    <row r="43" spans="1:23" x14ac:dyDescent="0.2">
      <c r="A43" s="21" t="s">
        <v>14</v>
      </c>
      <c r="B43" s="93"/>
      <c r="C43" s="93"/>
      <c r="E43" s="21" t="s">
        <v>15</v>
      </c>
      <c r="G43" s="94"/>
      <c r="H43" s="94"/>
      <c r="I43" s="94"/>
      <c r="J43" s="94"/>
      <c r="K43" s="94"/>
      <c r="L43" s="21"/>
      <c r="M43" s="21"/>
      <c r="O43" s="21"/>
      <c r="P43" s="21"/>
      <c r="Q43" s="21"/>
      <c r="R43" s="102"/>
      <c r="S43" s="102"/>
      <c r="T43" s="102"/>
      <c r="U43" s="21"/>
      <c r="V43" s="21"/>
      <c r="W43" s="16"/>
    </row>
    <row r="44" spans="1:23" x14ac:dyDescent="0.2">
      <c r="A44" s="21" t="s">
        <v>77</v>
      </c>
      <c r="B44" s="93"/>
      <c r="C44" s="93"/>
      <c r="L44" s="21"/>
      <c r="M44" s="21" t="s">
        <v>5</v>
      </c>
      <c r="O44" s="21"/>
      <c r="Q44" s="21"/>
      <c r="R44" s="101"/>
      <c r="S44" s="101"/>
      <c r="T44" s="101"/>
      <c r="U44" s="21"/>
      <c r="V44" s="21"/>
      <c r="W44" s="16"/>
    </row>
    <row r="45" spans="1:23" x14ac:dyDescent="0.2">
      <c r="A45" s="21" t="s">
        <v>76</v>
      </c>
      <c r="B45" s="93"/>
      <c r="C45" s="93"/>
      <c r="D45" s="21"/>
      <c r="E45" s="21" t="s">
        <v>16</v>
      </c>
      <c r="G45" s="94"/>
      <c r="H45" s="94"/>
      <c r="I45" s="94"/>
      <c r="J45" s="94"/>
      <c r="K45" s="94"/>
      <c r="L45" s="21"/>
      <c r="M45" s="22"/>
      <c r="N45" s="22"/>
      <c r="O45" s="22"/>
      <c r="P45" s="22"/>
      <c r="Q45" s="22"/>
      <c r="R45" s="22"/>
      <c r="S45" s="22"/>
      <c r="T45" s="22"/>
      <c r="U45" s="21"/>
      <c r="V45" s="21"/>
      <c r="W45" s="16"/>
    </row>
    <row r="46" spans="1:23" x14ac:dyDescent="0.2">
      <c r="A46" s="21" t="s">
        <v>17</v>
      </c>
      <c r="B46" s="93"/>
      <c r="C46" s="93"/>
      <c r="D46" s="93"/>
      <c r="E46" s="93"/>
      <c r="F46" s="93"/>
      <c r="G46" s="93"/>
      <c r="H46" s="93"/>
      <c r="I46" s="93"/>
      <c r="J46" s="93"/>
      <c r="K46" s="93"/>
      <c r="L46" s="21"/>
      <c r="M46" s="21" t="s">
        <v>97</v>
      </c>
      <c r="O46" s="21"/>
      <c r="P46" s="21"/>
      <c r="Q46" s="21"/>
      <c r="R46" s="99"/>
      <c r="S46" s="99"/>
      <c r="T46" s="99"/>
      <c r="U46" s="21"/>
      <c r="V46" s="21"/>
      <c r="W46" s="16"/>
    </row>
    <row r="47" spans="1:23" ht="8.4499999999999993" customHeight="1" x14ac:dyDescent="0.2">
      <c r="A47" s="21"/>
      <c r="B47" s="22"/>
      <c r="C47" s="22"/>
      <c r="D47" s="22"/>
      <c r="E47" s="22"/>
      <c r="F47" s="22"/>
      <c r="G47" s="22"/>
      <c r="H47" s="22"/>
      <c r="I47" s="22"/>
      <c r="J47" s="22"/>
      <c r="K47" s="22"/>
      <c r="L47" s="22"/>
      <c r="M47" s="22"/>
      <c r="N47" s="22"/>
      <c r="O47" s="22"/>
      <c r="P47" s="22"/>
      <c r="Q47" s="22"/>
      <c r="R47" s="22"/>
      <c r="S47" s="22"/>
      <c r="T47" s="22"/>
      <c r="U47" s="22"/>
      <c r="V47" s="22"/>
      <c r="W47" s="16"/>
    </row>
    <row r="48" spans="1:23" x14ac:dyDescent="0.2">
      <c r="A48" s="24" t="s">
        <v>98</v>
      </c>
      <c r="B48" s="21"/>
      <c r="C48" s="21"/>
      <c r="D48" s="21"/>
      <c r="E48" s="21"/>
      <c r="F48" s="21"/>
      <c r="G48" s="21"/>
      <c r="H48" s="21"/>
      <c r="I48" s="21"/>
      <c r="J48" s="21"/>
      <c r="K48" s="21"/>
      <c r="L48" s="21"/>
      <c r="M48" s="21" t="s">
        <v>23</v>
      </c>
      <c r="O48" s="21"/>
      <c r="P48" s="21"/>
      <c r="Q48" s="21"/>
      <c r="R48" s="99"/>
      <c r="S48" s="99"/>
      <c r="T48" s="99"/>
      <c r="U48" s="22"/>
      <c r="V48" s="22"/>
      <c r="W48" s="16"/>
    </row>
    <row r="49" spans="1:23" ht="13.15" customHeight="1" x14ac:dyDescent="0.2">
      <c r="A49" s="25" t="s">
        <v>99</v>
      </c>
      <c r="B49" s="21"/>
      <c r="C49" s="21"/>
      <c r="D49" s="21"/>
      <c r="E49" s="21"/>
      <c r="F49" s="21"/>
      <c r="G49" s="21"/>
      <c r="H49" s="21"/>
      <c r="I49" s="21"/>
      <c r="J49" s="21"/>
      <c r="K49" s="21"/>
      <c r="L49" s="21"/>
      <c r="M49" s="21"/>
      <c r="N49" s="21"/>
      <c r="O49" s="21"/>
      <c r="P49" s="21"/>
      <c r="Q49" s="21"/>
      <c r="R49" s="22"/>
      <c r="S49" s="22"/>
      <c r="T49" s="22"/>
      <c r="U49" s="22"/>
      <c r="V49" s="22"/>
      <c r="W49" s="16"/>
    </row>
    <row r="50" spans="1:23" ht="7.9" customHeight="1" x14ac:dyDescent="0.2">
      <c r="A50" s="15"/>
      <c r="B50" s="15"/>
      <c r="C50" s="15"/>
      <c r="D50" s="15"/>
      <c r="E50" s="15"/>
      <c r="F50" s="15"/>
      <c r="G50" s="15"/>
      <c r="H50" s="15"/>
      <c r="I50" s="15"/>
      <c r="J50" s="15"/>
      <c r="K50" s="15"/>
      <c r="L50" s="15"/>
      <c r="M50" s="15"/>
      <c r="N50" s="15"/>
      <c r="O50" s="15"/>
      <c r="P50" s="15"/>
      <c r="Q50" s="15"/>
      <c r="R50" s="16"/>
      <c r="S50" s="16"/>
      <c r="T50" s="16"/>
      <c r="U50" s="16"/>
      <c r="V50" s="16"/>
      <c r="W50" s="16"/>
    </row>
    <row r="51" spans="1:23" x14ac:dyDescent="0.2">
      <c r="A51" s="21" t="str">
        <f>"1. Pro Hauptmalzeit max. CHF " &amp;TEXT(MahlzeitErsatz,"00.00")</f>
        <v>1. Pro Hauptmalzeit max. CHF 25.00</v>
      </c>
      <c r="B51" s="21"/>
      <c r="C51" s="23"/>
      <c r="D51" s="23"/>
      <c r="E51" s="21"/>
      <c r="F51" s="21"/>
      <c r="G51" s="21"/>
      <c r="H51" s="21"/>
      <c r="I51" s="21"/>
      <c r="J51" s="21"/>
      <c r="K51" s="21"/>
      <c r="L51" s="21"/>
      <c r="M51" s="21"/>
      <c r="O51" s="21"/>
      <c r="P51" s="21"/>
      <c r="Q51" s="21"/>
      <c r="R51" s="22"/>
      <c r="S51" s="22"/>
      <c r="T51" s="22"/>
      <c r="U51" s="22"/>
      <c r="V51" s="22"/>
    </row>
    <row r="52" spans="1:23" x14ac:dyDescent="0.2">
      <c r="A52" s="21" t="str">
        <f>"2. CHF "&amp;TEXT(kmErsatz,"0.00")&amp;"/ km, oder für Jurymitglieder welche aus dem Ausland anreisen, gelangt eine Reisepauschale von CHF "&amp; TEXT(Auslandpauschale,"#0.00") &amp;" zur Anwendung "</f>
        <v xml:space="preserve">2. CHF 0.50/ km, oder für Jurymitglieder welche aus dem Ausland anreisen, gelangt eine Reisepauschale von CHF 200.00 zur Anwendung </v>
      </c>
      <c r="B52" s="27"/>
      <c r="C52" s="40"/>
      <c r="D52" s="40"/>
      <c r="E52" s="27"/>
      <c r="F52" s="27"/>
      <c r="G52" s="27"/>
      <c r="H52" s="27"/>
      <c r="I52" s="27"/>
      <c r="J52" s="27"/>
      <c r="K52" s="27"/>
      <c r="L52" s="27"/>
      <c r="M52" s="27"/>
      <c r="N52" s="27"/>
      <c r="O52" s="27"/>
      <c r="P52" s="27"/>
      <c r="Q52" s="27"/>
      <c r="R52" s="22"/>
      <c r="S52" s="22"/>
      <c r="T52" s="22"/>
      <c r="U52" s="22"/>
      <c r="V52" s="22"/>
    </row>
    <row r="53" spans="1:23" x14ac:dyDescent="0.2">
      <c r="A53" s="21" t="str">
        <f>"3. Max CHF " &amp; TEXT(HotelErsatz,"#0.00") &amp;" pro Nacht (Belege beilegen)"</f>
        <v>3. Max CHF 100.00 pro Nacht (Belege beilegen)</v>
      </c>
      <c r="B53" s="27"/>
      <c r="C53" s="40"/>
      <c r="D53" s="40"/>
      <c r="E53" s="27"/>
      <c r="F53" s="27"/>
      <c r="G53" s="27"/>
      <c r="H53" s="27"/>
      <c r="I53" s="27"/>
      <c r="J53" s="27"/>
      <c r="K53" s="27"/>
      <c r="L53" s="27"/>
      <c r="M53" s="27"/>
      <c r="N53" s="27"/>
      <c r="O53" s="27"/>
      <c r="P53" s="27"/>
      <c r="Q53" s="27"/>
      <c r="R53" s="22"/>
      <c r="S53" s="22"/>
      <c r="T53" s="22"/>
      <c r="U53" s="22"/>
      <c r="V53" s="22"/>
    </row>
    <row r="54" spans="1:23" x14ac:dyDescent="0.2">
      <c r="A54" s="4"/>
      <c r="B54" s="4"/>
      <c r="C54" s="5"/>
      <c r="D54" s="5"/>
      <c r="E54" s="4"/>
      <c r="F54" s="4"/>
      <c r="G54" s="4"/>
      <c r="H54" s="4"/>
      <c r="I54" s="4"/>
      <c r="J54" s="4"/>
      <c r="K54" s="4"/>
      <c r="L54" s="4"/>
      <c r="M54" s="4"/>
      <c r="N54" s="4"/>
      <c r="O54" s="4"/>
      <c r="P54" s="4"/>
      <c r="Q54" s="4"/>
    </row>
    <row r="55" spans="1:23" x14ac:dyDescent="0.2">
      <c r="B55" s="2"/>
      <c r="C55" s="2"/>
      <c r="D55" s="2"/>
      <c r="E55" s="2"/>
      <c r="F55" s="2"/>
      <c r="G55" s="2"/>
      <c r="H55" s="2"/>
      <c r="I55" s="2"/>
      <c r="J55" s="2"/>
      <c r="K55" s="2"/>
      <c r="L55" s="2"/>
      <c r="M55" s="2"/>
      <c r="N55" s="2"/>
      <c r="O55" s="2"/>
      <c r="P55" s="2"/>
      <c r="Q55" s="2"/>
    </row>
  </sheetData>
  <sheetProtection algorithmName="SHA-512" hashValue="TpIcBUFR7xIwZ/35nrsM0C+lon5R3sgXsXPIQuYmDHs1S7D3XmBhpSwtgvUEAH/SZu2aSUWOliByLjgoDUBTrQ==" saltValue="ekGsrXDuC3MUWD8BOlAuVg==" spinCount="100000" sheet="1" selectLockedCells="1"/>
  <mergeCells count="22">
    <mergeCell ref="S8:T8"/>
    <mergeCell ref="R48:T48"/>
    <mergeCell ref="R46:T46"/>
    <mergeCell ref="R42:T42"/>
    <mergeCell ref="R44:T44"/>
    <mergeCell ref="R43:T43"/>
    <mergeCell ref="B2:D2"/>
    <mergeCell ref="B45:C45"/>
    <mergeCell ref="G43:K43"/>
    <mergeCell ref="B46:K46"/>
    <mergeCell ref="B43:C43"/>
    <mergeCell ref="B8:D8"/>
    <mergeCell ref="B6:D6"/>
    <mergeCell ref="I6:P6"/>
    <mergeCell ref="I8:P8"/>
    <mergeCell ref="A33:D33"/>
    <mergeCell ref="G45:K45"/>
    <mergeCell ref="B37:P37"/>
    <mergeCell ref="B38:P38"/>
    <mergeCell ref="G42:K42"/>
    <mergeCell ref="B42:C42"/>
    <mergeCell ref="B44:C44"/>
  </mergeCells>
  <phoneticPr fontId="0" type="noConversion"/>
  <conditionalFormatting sqref="B13">
    <cfRule type="expression" dxfId="156" priority="286" stopIfTrue="1">
      <formula>B13=0</formula>
    </cfRule>
  </conditionalFormatting>
  <conditionalFormatting sqref="B21">
    <cfRule type="expression" dxfId="155" priority="289" stopIfTrue="1">
      <formula>B21=0</formula>
    </cfRule>
  </conditionalFormatting>
  <conditionalFormatting sqref="B2:D2">
    <cfRule type="expression" dxfId="154" priority="299" stopIfTrue="1">
      <formula>B2=""</formula>
    </cfRule>
    <cfRule type="cellIs" priority="300" stopIfTrue="1" operator="notEqual">
      <formula>B=""</formula>
    </cfRule>
  </conditionalFormatting>
  <conditionalFormatting sqref="B6:D6 I6:P6 B8:D8 I8:P8 S8:T8 G42:G43 B42:B46 G45">
    <cfRule type="expression" dxfId="153" priority="279" stopIfTrue="1">
      <formula>B6=""</formula>
    </cfRule>
  </conditionalFormatting>
  <conditionalFormatting sqref="D13 J13 L13 N13 D15 J15 D17 J17 D19 J19 D21 J21 D23 J23 D25 J25 D27 J27 D29 J29 D31 J31">
    <cfRule type="cellIs" dxfId="152" priority="287" stopIfTrue="1" operator="greaterThan">
      <formula>0</formula>
    </cfRule>
  </conditionalFormatting>
  <conditionalFormatting sqref="F13">
    <cfRule type="cellIs" dxfId="151" priority="288" stopIfTrue="1" operator="equal">
      <formula>IF(A25="p",Auslandpauschale,IF(E25&gt;0,kmErsatz*E25,"0.00"))</formula>
    </cfRule>
  </conditionalFormatting>
  <conditionalFormatting sqref="F15">
    <cfRule type="cellIs" dxfId="150" priority="290" stopIfTrue="1" operator="equal">
      <formula>IF(A25="p",Auslandpauschale,IF(E25&gt;0,kmErsatz*E25,"0.00"))</formula>
    </cfRule>
  </conditionalFormatting>
  <conditionalFormatting sqref="F17">
    <cfRule type="cellIs" dxfId="149" priority="291" stopIfTrue="1" operator="equal">
      <formula>IF(A25="p",Auslandpauschale,IF(E25&gt;0,kmErsatz*E25,"0.00"))</formula>
    </cfRule>
  </conditionalFormatting>
  <conditionalFormatting sqref="F19">
    <cfRule type="cellIs" dxfId="148" priority="292" stopIfTrue="1" operator="equal">
      <formula>IF(A25="p",Auslandpauschale,IF(E25&gt;0,kmErsatz*E25,"0.00"))</formula>
    </cfRule>
  </conditionalFormatting>
  <conditionalFormatting sqref="F21">
    <cfRule type="cellIs" dxfId="147" priority="293" stopIfTrue="1" operator="equal">
      <formula>IF(A25="p",Auslandpauschale,IF(E25&gt;0,kmErsatz*E25,"0.00"))</formula>
    </cfRule>
  </conditionalFormatting>
  <conditionalFormatting sqref="F23">
    <cfRule type="cellIs" dxfId="146" priority="294" stopIfTrue="1" operator="equal">
      <formula>IF(A25="p",Auslandpauschale,IF(E25&gt;0,kmErsatz*E25,"0.00"))</formula>
    </cfRule>
  </conditionalFormatting>
  <conditionalFormatting sqref="F25">
    <cfRule type="cellIs" dxfId="145" priority="295" stopIfTrue="1" operator="equal">
      <formula>IF(A25="p",Auslandpauschale,IF(E25&gt;0,kmErsatz*E25,"0.00"))</formula>
    </cfRule>
  </conditionalFormatting>
  <conditionalFormatting sqref="F27">
    <cfRule type="cellIs" dxfId="144" priority="296" stopIfTrue="1" operator="equal">
      <formula>IF(A25="p",Auslandpauschale,IF(E25&gt;0,kmErsatz*E25,"0.00"))</formula>
    </cfRule>
  </conditionalFormatting>
  <conditionalFormatting sqref="F29">
    <cfRule type="cellIs" dxfId="143" priority="297" stopIfTrue="1" operator="equal">
      <formula>IF(A25="p",Auslandpauschale,IF(E25&gt;0,kmErsatz*E25,"0.00"))</formula>
    </cfRule>
  </conditionalFormatting>
  <conditionalFormatting sqref="F31">
    <cfRule type="cellIs" dxfId="142" priority="298" stopIfTrue="1" operator="equal">
      <formula>IF(A25="p",Auslandpauschale,IF(E25&gt;0,kmErsatz*E25,"0.00"))</formula>
    </cfRule>
  </conditionalFormatting>
  <conditionalFormatting sqref="H13 H15 H17 H19 H21 H23 H25 H27 H29 H31">
    <cfRule type="cellIs" dxfId="141" priority="321" stopIfTrue="1" operator="greaterThan">
      <formula>0</formula>
    </cfRule>
  </conditionalFormatting>
  <conditionalFormatting sqref="P13">
    <cfRule type="cellIs" dxfId="140" priority="22" stopIfTrue="1" operator="greaterThan">
      <formula>0</formula>
    </cfRule>
  </conditionalFormatting>
  <conditionalFormatting sqref="P15">
    <cfRule type="cellIs" dxfId="139" priority="20" stopIfTrue="1" operator="greaterThan">
      <formula>0</formula>
    </cfRule>
  </conditionalFormatting>
  <conditionalFormatting sqref="P17">
    <cfRule type="cellIs" dxfId="138" priority="18" stopIfTrue="1" operator="greaterThan">
      <formula>0</formula>
    </cfRule>
  </conditionalFormatting>
  <conditionalFormatting sqref="P19">
    <cfRule type="cellIs" dxfId="137" priority="16" stopIfTrue="1" operator="greaterThan">
      <formula>0</formula>
    </cfRule>
  </conditionalFormatting>
  <conditionalFormatting sqref="P21">
    <cfRule type="cellIs" dxfId="136" priority="14" stopIfTrue="1" operator="greaterThan">
      <formula>0</formula>
    </cfRule>
  </conditionalFormatting>
  <conditionalFormatting sqref="P23">
    <cfRule type="cellIs" dxfId="135" priority="12" stopIfTrue="1" operator="greaterThan">
      <formula>0</formula>
    </cfRule>
  </conditionalFormatting>
  <conditionalFormatting sqref="P25">
    <cfRule type="cellIs" dxfId="134" priority="10" stopIfTrue="1" operator="greaterThan">
      <formula>0</formula>
    </cfRule>
  </conditionalFormatting>
  <conditionalFormatting sqref="P27">
    <cfRule type="cellIs" dxfId="133" priority="8" stopIfTrue="1" operator="greaterThan">
      <formula>0</formula>
    </cfRule>
  </conditionalFormatting>
  <conditionalFormatting sqref="P29">
    <cfRule type="cellIs" dxfId="132" priority="2" stopIfTrue="1" operator="greaterThan">
      <formula>0</formula>
    </cfRule>
  </conditionalFormatting>
  <conditionalFormatting sqref="P31">
    <cfRule type="cellIs" dxfId="131" priority="4" stopIfTrue="1" operator="greaterThan">
      <formula>0</formula>
    </cfRule>
  </conditionalFormatting>
  <conditionalFormatting sqref="R13">
    <cfRule type="cellIs" dxfId="130" priority="21" stopIfTrue="1" operator="greaterThan">
      <formula>0</formula>
    </cfRule>
  </conditionalFormatting>
  <conditionalFormatting sqref="R15">
    <cfRule type="cellIs" dxfId="129" priority="19" stopIfTrue="1" operator="greaterThan">
      <formula>0</formula>
    </cfRule>
  </conditionalFormatting>
  <conditionalFormatting sqref="R17">
    <cfRule type="cellIs" dxfId="128" priority="17" stopIfTrue="1" operator="greaterThan">
      <formula>0</formula>
    </cfRule>
  </conditionalFormatting>
  <conditionalFormatting sqref="R19">
    <cfRule type="cellIs" dxfId="127" priority="15" stopIfTrue="1" operator="greaterThan">
      <formula>0</formula>
    </cfRule>
  </conditionalFormatting>
  <conditionalFormatting sqref="R21">
    <cfRule type="cellIs" dxfId="126" priority="13" stopIfTrue="1" operator="greaterThan">
      <formula>0</formula>
    </cfRule>
  </conditionalFormatting>
  <conditionalFormatting sqref="R23">
    <cfRule type="cellIs" dxfId="125" priority="11" stopIfTrue="1" operator="greaterThan">
      <formula>0</formula>
    </cfRule>
  </conditionalFormatting>
  <conditionalFormatting sqref="R25">
    <cfRule type="cellIs" dxfId="124" priority="9" stopIfTrue="1" operator="greaterThan">
      <formula>0</formula>
    </cfRule>
  </conditionalFormatting>
  <conditionalFormatting sqref="R27">
    <cfRule type="cellIs" dxfId="123" priority="7" stopIfTrue="1" operator="greaterThan">
      <formula>0</formula>
    </cfRule>
  </conditionalFormatting>
  <conditionalFormatting sqref="R29">
    <cfRule type="cellIs" dxfId="122" priority="5" stopIfTrue="1" operator="greaterThan">
      <formula>0</formula>
    </cfRule>
  </conditionalFormatting>
  <conditionalFormatting sqref="R31">
    <cfRule type="cellIs" dxfId="121" priority="3" stopIfTrue="1" operator="greaterThan">
      <formula>0</formula>
    </cfRule>
  </conditionalFormatting>
  <conditionalFormatting sqref="T13 B15 L15 N15 T15 B17 L17 N17 T17 B19 L19 N19 T19 F20 L21 N21 T21 B23 L23 N23 T23 B25 L25 N25 T25 B27 L27 N27 T27 B29 L29 N29 T29 B31 L31 N31 T31">
    <cfRule type="expression" dxfId="120" priority="270" stopIfTrue="1">
      <formula>B13=0</formula>
    </cfRule>
  </conditionalFormatting>
  <conditionalFormatting sqref="T13">
    <cfRule type="cellIs" dxfId="119" priority="1" operator="greaterThan">
      <formula>0</formula>
    </cfRule>
  </conditionalFormatting>
  <dataValidations count="1">
    <dataValidation type="list" allowBlank="1" showInputMessage="1" showErrorMessage="1" sqref="B2:D2" xr:uid="{00000000-0002-0000-0000-000000000000}">
      <formula1>Fachkommission</formula1>
    </dataValidation>
  </dataValidations>
  <pageMargins left="0.51181102362204722" right="0.51181102362204722" top="0.19685039370078741" bottom="0.19685039370078741" header="0.31496062992125984" footer="0.31496062992125984"/>
  <pageSetup paperSize="9" orientation="landscape" r:id="rId1"/>
  <headerFooter>
    <oddFooter>&amp;R&amp;8
SMV Abrechnungsformuar 2024-V9</oddFooter>
  </headerFooter>
  <ignoredErrors>
    <ignoredError sqref="P14:R14 T13:T31 P20:R20 Q19 Q13:R13 P16:R16 Q15:R15 P18:R18 Q17:R17 P22:R22 Q21:R21 P24:R24 Q23:R23 P26:R26 Q25:R25 P28:R28 Q27:R27 P30:R30 Q29:R29 Q31:R31" unlockedFormula="1"/>
  </ignoredError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5:H54"/>
  <sheetViews>
    <sheetView showGridLines="0" zoomScaleNormal="100" workbookViewId="0">
      <selection activeCell="C9" sqref="C9:F9"/>
    </sheetView>
  </sheetViews>
  <sheetFormatPr baseColWidth="10" defaultColWidth="9.140625" defaultRowHeight="14.25" x14ac:dyDescent="0.2"/>
  <cols>
    <col min="1" max="1" width="11.28515625" style="41" bestFit="1" customWidth="1"/>
    <col min="2" max="16384" width="9.140625" style="41"/>
  </cols>
  <sheetData>
    <row r="5" spans="1:6" x14ac:dyDescent="0.2">
      <c r="A5" s="42"/>
      <c r="B5" s="42"/>
      <c r="C5" s="42"/>
      <c r="D5" s="42"/>
    </row>
    <row r="7" spans="1:6" ht="20.25" x14ac:dyDescent="0.3">
      <c r="A7" s="43" t="s">
        <v>38</v>
      </c>
      <c r="B7" s="43"/>
      <c r="C7" s="43"/>
      <c r="D7" s="44"/>
    </row>
    <row r="8" spans="1:6" ht="20.25" x14ac:dyDescent="0.3">
      <c r="A8" s="43"/>
      <c r="B8" s="43"/>
      <c r="C8" s="43"/>
    </row>
    <row r="9" spans="1:6" x14ac:dyDescent="0.2">
      <c r="A9" s="103" t="s">
        <v>41</v>
      </c>
      <c r="B9" s="103"/>
      <c r="C9" s="104"/>
      <c r="D9" s="104"/>
      <c r="E9" s="104"/>
      <c r="F9" s="104"/>
    </row>
    <row r="10" spans="1:6" ht="7.5" customHeight="1" x14ac:dyDescent="0.2"/>
    <row r="11" spans="1:6" x14ac:dyDescent="0.2">
      <c r="A11" s="103" t="s">
        <v>40</v>
      </c>
      <c r="B11" s="103"/>
      <c r="C11" s="104" t="s">
        <v>90</v>
      </c>
      <c r="D11" s="104"/>
      <c r="E11" s="104"/>
    </row>
    <row r="12" spans="1:6" ht="7.5" customHeight="1" x14ac:dyDescent="0.2"/>
    <row r="13" spans="1:6" x14ac:dyDescent="0.2">
      <c r="A13" s="103" t="s">
        <v>42</v>
      </c>
      <c r="B13" s="103"/>
      <c r="C13" s="104"/>
      <c r="D13" s="104"/>
      <c r="E13" s="104"/>
      <c r="F13" s="104"/>
    </row>
    <row r="14" spans="1:6" ht="7.5" customHeight="1" x14ac:dyDescent="0.2"/>
    <row r="15" spans="1:6" x14ac:dyDescent="0.2">
      <c r="A15" s="103" t="s">
        <v>95</v>
      </c>
      <c r="B15" s="103"/>
      <c r="C15" s="104"/>
      <c r="D15" s="104"/>
      <c r="E15" s="104"/>
      <c r="F15" s="104"/>
    </row>
    <row r="18" spans="1:8" x14ac:dyDescent="0.2">
      <c r="A18" s="41" t="s">
        <v>47</v>
      </c>
    </row>
    <row r="19" spans="1:8" ht="7.5" customHeight="1" thickBot="1" x14ac:dyDescent="0.25"/>
    <row r="20" spans="1:8" ht="15" customHeight="1" x14ac:dyDescent="0.2">
      <c r="A20" s="45" t="s">
        <v>43</v>
      </c>
      <c r="B20" s="46"/>
      <c r="C20" s="105" t="s">
        <v>45</v>
      </c>
      <c r="D20" s="106"/>
      <c r="E20" s="48" t="s">
        <v>46</v>
      </c>
      <c r="F20" s="47"/>
      <c r="G20" s="105" t="s">
        <v>10</v>
      </c>
      <c r="H20" s="106"/>
    </row>
    <row r="21" spans="1:8" ht="15" thickBot="1" x14ac:dyDescent="0.25">
      <c r="A21" s="49" t="s">
        <v>44</v>
      </c>
      <c r="B21" s="50"/>
      <c r="C21" s="51"/>
      <c r="D21" s="50"/>
      <c r="E21" s="51"/>
      <c r="F21" s="50"/>
      <c r="G21" s="51"/>
      <c r="H21" s="50"/>
    </row>
    <row r="22" spans="1:8" ht="15" customHeight="1" thickBot="1" x14ac:dyDescent="0.25">
      <c r="A22" s="54"/>
      <c r="B22" s="55"/>
      <c r="C22" s="110"/>
      <c r="D22" s="111"/>
      <c r="E22" s="56">
        <f>IF(A22="p","",(A22*C22))</f>
        <v>0</v>
      </c>
      <c r="F22" s="55"/>
      <c r="G22" s="107" t="str">
        <f>IF(A22="p",Auslandpauschale,IF(E22&gt;0,kmErsatz*E22,"0.00"))</f>
        <v>0.00</v>
      </c>
      <c r="H22" s="108" t="str">
        <f>IF(F22="p",Auslandpauschale,IF(F22&gt;0,kmErsatz*F22,""))</f>
        <v/>
      </c>
    </row>
    <row r="23" spans="1:8" x14ac:dyDescent="0.2">
      <c r="A23" s="21" t="s">
        <v>74</v>
      </c>
    </row>
    <row r="24" spans="1:8" ht="7.5" customHeight="1" thickBot="1" x14ac:dyDescent="0.25">
      <c r="A24" s="21"/>
    </row>
    <row r="25" spans="1:8" ht="15" customHeight="1" x14ac:dyDescent="0.2">
      <c r="A25" s="45" t="s">
        <v>78</v>
      </c>
      <c r="B25" s="46"/>
      <c r="C25" s="105" t="s">
        <v>79</v>
      </c>
      <c r="D25" s="106"/>
      <c r="E25" s="48"/>
      <c r="F25" s="47"/>
      <c r="G25" s="105" t="s">
        <v>10</v>
      </c>
      <c r="H25" s="106"/>
    </row>
    <row r="26" spans="1:8" ht="15" thickBot="1" x14ac:dyDescent="0.25">
      <c r="A26" s="49" t="s">
        <v>80</v>
      </c>
      <c r="B26" s="50"/>
      <c r="C26" s="51"/>
      <c r="D26" s="50"/>
      <c r="E26" s="51"/>
      <c r="F26" s="50"/>
      <c r="G26" s="51"/>
      <c r="H26" s="50"/>
    </row>
    <row r="27" spans="1:8" ht="15" customHeight="1" thickBot="1" x14ac:dyDescent="0.25">
      <c r="A27" s="86"/>
      <c r="B27" s="55"/>
      <c r="C27" s="110"/>
      <c r="D27" s="111"/>
      <c r="E27" s="56"/>
      <c r="F27" s="55"/>
      <c r="G27" s="107">
        <f>A27*C27</f>
        <v>0</v>
      </c>
      <c r="H27" s="108"/>
    </row>
    <row r="28" spans="1:8" ht="15" customHeight="1" x14ac:dyDescent="0.2">
      <c r="A28" s="85"/>
      <c r="B28" s="85"/>
      <c r="C28" s="85"/>
      <c r="D28" s="85"/>
      <c r="E28" s="85"/>
      <c r="F28" s="85"/>
      <c r="G28" s="85"/>
      <c r="H28" s="85"/>
    </row>
    <row r="29" spans="1:8" x14ac:dyDescent="0.2">
      <c r="A29" s="41" t="s">
        <v>48</v>
      </c>
    </row>
    <row r="30" spans="1:8" ht="7.5" customHeight="1" thickBot="1" x14ac:dyDescent="0.25"/>
    <row r="31" spans="1:8" x14ac:dyDescent="0.2">
      <c r="A31" s="45" t="s">
        <v>49</v>
      </c>
      <c r="B31" s="46"/>
      <c r="C31" s="105"/>
      <c r="D31" s="109"/>
      <c r="E31" s="48"/>
      <c r="F31" s="47"/>
      <c r="G31" s="105" t="s">
        <v>10</v>
      </c>
      <c r="H31" s="106"/>
    </row>
    <row r="32" spans="1:8" ht="15" thickBot="1" x14ac:dyDescent="0.25">
      <c r="A32" s="49"/>
      <c r="B32" s="50"/>
      <c r="C32" s="49"/>
      <c r="D32" s="51"/>
      <c r="E32" s="51"/>
      <c r="F32" s="50"/>
      <c r="G32" s="51"/>
      <c r="H32" s="50"/>
    </row>
    <row r="33" spans="1:8" ht="15" thickBot="1" x14ac:dyDescent="0.25">
      <c r="A33" s="54"/>
      <c r="B33" s="55"/>
      <c r="C33" s="58"/>
      <c r="D33" s="56"/>
      <c r="E33" s="56"/>
      <c r="F33" s="55"/>
      <c r="G33" s="107">
        <f>A33*MahlzeitErsatz</f>
        <v>0</v>
      </c>
      <c r="H33" s="108"/>
    </row>
    <row r="35" spans="1:8" x14ac:dyDescent="0.2">
      <c r="A35" s="41" t="s">
        <v>66</v>
      </c>
    </row>
    <row r="36" spans="1:8" ht="7.5" customHeight="1" thickBot="1" x14ac:dyDescent="0.25"/>
    <row r="37" spans="1:8" x14ac:dyDescent="0.2">
      <c r="A37" s="45" t="s">
        <v>67</v>
      </c>
      <c r="B37" s="46"/>
      <c r="C37" s="105"/>
      <c r="D37" s="109"/>
      <c r="E37" s="48"/>
      <c r="F37" s="47"/>
      <c r="G37" s="105" t="s">
        <v>10</v>
      </c>
      <c r="H37" s="106"/>
    </row>
    <row r="38" spans="1:8" ht="15" thickBot="1" x14ac:dyDescent="0.25">
      <c r="A38" s="49"/>
      <c r="B38" s="50"/>
      <c r="C38" s="49"/>
      <c r="D38" s="51"/>
      <c r="E38" s="51"/>
      <c r="F38" s="50"/>
      <c r="G38" s="51"/>
      <c r="H38" s="50"/>
    </row>
    <row r="39" spans="1:8" ht="15" thickBot="1" x14ac:dyDescent="0.25">
      <c r="A39" s="54"/>
      <c r="B39" s="55"/>
      <c r="C39" s="58"/>
      <c r="D39" s="56"/>
      <c r="E39" s="56"/>
      <c r="F39" s="55"/>
      <c r="G39" s="107">
        <f>A39*BasisDaten!F4</f>
        <v>0</v>
      </c>
      <c r="H39" s="108"/>
    </row>
    <row r="41" spans="1:8" x14ac:dyDescent="0.2">
      <c r="A41" s="41" t="s">
        <v>81</v>
      </c>
      <c r="C41" s="90" t="s">
        <v>100</v>
      </c>
      <c r="G41" s="91"/>
    </row>
    <row r="42" spans="1:8" ht="7.5" customHeight="1" thickBot="1" x14ac:dyDescent="0.25">
      <c r="A42" s="21"/>
    </row>
    <row r="43" spans="1:8" ht="15" customHeight="1" x14ac:dyDescent="0.2">
      <c r="A43" s="45" t="s">
        <v>20</v>
      </c>
      <c r="B43" s="46"/>
      <c r="C43" s="105" t="s">
        <v>79</v>
      </c>
      <c r="D43" s="106"/>
      <c r="E43" s="48"/>
      <c r="F43" s="47"/>
      <c r="G43" s="105" t="s">
        <v>10</v>
      </c>
      <c r="H43" s="106"/>
    </row>
    <row r="44" spans="1:8" ht="15" thickBot="1" x14ac:dyDescent="0.25">
      <c r="A44" s="49"/>
      <c r="B44" s="50"/>
      <c r="C44" s="51"/>
      <c r="D44" s="50"/>
      <c r="E44" s="51"/>
      <c r="F44" s="50"/>
      <c r="G44" s="51"/>
      <c r="H44" s="50"/>
    </row>
    <row r="45" spans="1:8" ht="15" customHeight="1" thickBot="1" x14ac:dyDescent="0.25">
      <c r="A45" s="86"/>
      <c r="B45" s="55"/>
      <c r="C45" s="110"/>
      <c r="D45" s="111"/>
      <c r="E45" s="56"/>
      <c r="F45" s="55"/>
      <c r="G45" s="107">
        <f>A45*C45</f>
        <v>0</v>
      </c>
      <c r="H45" s="108"/>
    </row>
    <row r="48" spans="1:8" ht="15" x14ac:dyDescent="0.25">
      <c r="A48" s="57" t="s">
        <v>93</v>
      </c>
      <c r="B48" s="57"/>
      <c r="C48" s="57"/>
      <c r="D48" s="57"/>
      <c r="E48" s="57"/>
      <c r="F48" s="57"/>
      <c r="G48" s="113">
        <f>G22+G27+G33+G39+IF(G41="Ja",G45,0)</f>
        <v>0</v>
      </c>
      <c r="H48" s="113"/>
    </row>
    <row r="50" spans="1:8" x14ac:dyDescent="0.2">
      <c r="G50" s="112" t="s">
        <v>51</v>
      </c>
      <c r="H50" s="112"/>
    </row>
    <row r="53" spans="1:8" x14ac:dyDescent="0.2">
      <c r="A53" s="52">
        <f>Abrechnung!$S$8</f>
        <v>0</v>
      </c>
    </row>
    <row r="54" spans="1:8" x14ac:dyDescent="0.2">
      <c r="G54" s="112" t="s">
        <v>52</v>
      </c>
      <c r="H54" s="112"/>
    </row>
  </sheetData>
  <sheetProtection algorithmName="SHA-512" hashValue="7ofKGn9oyFwEYneGr8BoghYNpuTbPj4PhCoI92HFdsss8piFzA1hPZjIn2nPsRZzJpauOg3E8VIY4yhxhQcB2A==" saltValue="NHRN3jDr2zkA++ub9l1Sqg==" spinCount="100000" sheet="1" objects="1" scenarios="1" selectLockedCells="1"/>
  <mergeCells count="29">
    <mergeCell ref="C43:D43"/>
    <mergeCell ref="G43:H43"/>
    <mergeCell ref="C45:D45"/>
    <mergeCell ref="G45:H45"/>
    <mergeCell ref="C31:D31"/>
    <mergeCell ref="G31:H31"/>
    <mergeCell ref="G33:H33"/>
    <mergeCell ref="C37:D37"/>
    <mergeCell ref="G54:H54"/>
    <mergeCell ref="G37:H37"/>
    <mergeCell ref="G39:H39"/>
    <mergeCell ref="G48:H48"/>
    <mergeCell ref="G50:H50"/>
    <mergeCell ref="C27:D27"/>
    <mergeCell ref="G27:H27"/>
    <mergeCell ref="C25:D25"/>
    <mergeCell ref="G25:H25"/>
    <mergeCell ref="A9:B9"/>
    <mergeCell ref="C9:F9"/>
    <mergeCell ref="A11:B11"/>
    <mergeCell ref="C11:E11"/>
    <mergeCell ref="A13:B13"/>
    <mergeCell ref="C13:F13"/>
    <mergeCell ref="A15:B15"/>
    <mergeCell ref="C15:F15"/>
    <mergeCell ref="C20:D20"/>
    <mergeCell ref="G20:H20"/>
    <mergeCell ref="C22:D22"/>
    <mergeCell ref="G22:H22"/>
  </mergeCells>
  <phoneticPr fontId="17" type="noConversion"/>
  <conditionalFormatting sqref="A22 A27 A33 A39">
    <cfRule type="expression" dxfId="23" priority="8" stopIfTrue="1">
      <formula>A22=""</formula>
    </cfRule>
  </conditionalFormatting>
  <conditionalFormatting sqref="A45">
    <cfRule type="expression" dxfId="22" priority="3" stopIfTrue="1">
      <formula>A45=""</formula>
    </cfRule>
  </conditionalFormatting>
  <conditionalFormatting sqref="A53">
    <cfRule type="cellIs" dxfId="21" priority="7" stopIfTrue="1" operator="greaterThan">
      <formula>1</formula>
    </cfRule>
  </conditionalFormatting>
  <conditionalFormatting sqref="C22:D22 C27:D27">
    <cfRule type="expression" dxfId="20" priority="16" stopIfTrue="1">
      <formula>A22="p"</formula>
    </cfRule>
    <cfRule type="cellIs" dxfId="19" priority="17" stopIfTrue="1" operator="greaterThanOrEqual">
      <formula>1</formula>
    </cfRule>
  </conditionalFormatting>
  <conditionalFormatting sqref="C45:D45">
    <cfRule type="expression" dxfId="18" priority="5" stopIfTrue="1">
      <formula>A45="p"</formula>
    </cfRule>
    <cfRule type="cellIs" dxfId="17" priority="6" stopIfTrue="1" operator="greaterThanOrEqual">
      <formula>1</formula>
    </cfRule>
  </conditionalFormatting>
  <conditionalFormatting sqref="C9:F9 C13:F13">
    <cfRule type="expression" dxfId="16" priority="9" stopIfTrue="1">
      <formula>C9=""</formula>
    </cfRule>
  </conditionalFormatting>
  <conditionalFormatting sqref="C15:F15">
    <cfRule type="expression" dxfId="15" priority="2" stopIfTrue="1">
      <formula>C15=""</formula>
    </cfRule>
  </conditionalFormatting>
  <conditionalFormatting sqref="E22 E27">
    <cfRule type="cellIs" dxfId="14" priority="11" stopIfTrue="1" operator="equal">
      <formula>0</formula>
    </cfRule>
  </conditionalFormatting>
  <conditionalFormatting sqref="E45">
    <cfRule type="cellIs" dxfId="13" priority="4" stopIfTrue="1" operator="equal">
      <formula>0</formula>
    </cfRule>
  </conditionalFormatting>
  <conditionalFormatting sqref="G41">
    <cfRule type="expression" dxfId="12" priority="1" stopIfTrue="1">
      <formula>G41=""</formula>
    </cfRule>
  </conditionalFormatting>
  <pageMargins left="0.74803149606299213" right="0.74803149606299213" top="0.78740157480314965" bottom="0.78740157480314965" header="0.51181102362204722" footer="0.51181102362204722"/>
  <pageSetup paperSize="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C49DCEF0-0DD0-44CC-A9A6-22890E7EA049}">
          <x14:formula1>
            <xm:f>BasisDaten!$E$10:$E$11</xm:f>
          </x14:formula1>
          <xm:sqref>G41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5:H54"/>
  <sheetViews>
    <sheetView showGridLines="0" zoomScaleNormal="100" workbookViewId="0">
      <selection activeCell="C9" sqref="C9:F9"/>
    </sheetView>
  </sheetViews>
  <sheetFormatPr baseColWidth="10" defaultColWidth="9.140625" defaultRowHeight="14.25" x14ac:dyDescent="0.2"/>
  <cols>
    <col min="1" max="1" width="11.28515625" style="41" bestFit="1" customWidth="1"/>
    <col min="2" max="16384" width="9.140625" style="41"/>
  </cols>
  <sheetData>
    <row r="5" spans="1:6" x14ac:dyDescent="0.2">
      <c r="A5" s="42"/>
      <c r="B5" s="42"/>
      <c r="C5" s="42"/>
      <c r="D5" s="42"/>
    </row>
    <row r="7" spans="1:6" ht="20.25" x14ac:dyDescent="0.3">
      <c r="A7" s="43" t="s">
        <v>38</v>
      </c>
      <c r="B7" s="43"/>
      <c r="C7" s="43"/>
      <c r="D7" s="44"/>
    </row>
    <row r="8" spans="1:6" ht="20.25" x14ac:dyDescent="0.3">
      <c r="A8" s="43"/>
      <c r="B8" s="43"/>
      <c r="C8" s="43"/>
    </row>
    <row r="9" spans="1:6" x14ac:dyDescent="0.2">
      <c r="A9" s="103" t="s">
        <v>41</v>
      </c>
      <c r="B9" s="103"/>
      <c r="C9" s="104"/>
      <c r="D9" s="104"/>
      <c r="E9" s="104"/>
      <c r="F9" s="104"/>
    </row>
    <row r="10" spans="1:6" ht="7.5" customHeight="1" x14ac:dyDescent="0.2"/>
    <row r="11" spans="1:6" x14ac:dyDescent="0.2">
      <c r="A11" s="103" t="s">
        <v>40</v>
      </c>
      <c r="B11" s="103"/>
      <c r="C11" s="104" t="s">
        <v>91</v>
      </c>
      <c r="D11" s="104"/>
      <c r="E11" s="104"/>
    </row>
    <row r="12" spans="1:6" ht="7.5" customHeight="1" x14ac:dyDescent="0.2"/>
    <row r="13" spans="1:6" x14ac:dyDescent="0.2">
      <c r="A13" s="103" t="s">
        <v>42</v>
      </c>
      <c r="B13" s="103"/>
      <c r="C13" s="104"/>
      <c r="D13" s="104"/>
      <c r="E13" s="104"/>
      <c r="F13" s="104"/>
    </row>
    <row r="14" spans="1:6" ht="7.5" customHeight="1" x14ac:dyDescent="0.2"/>
    <row r="15" spans="1:6" x14ac:dyDescent="0.2">
      <c r="A15" s="103" t="s">
        <v>95</v>
      </c>
      <c r="B15" s="103"/>
      <c r="C15" s="104"/>
      <c r="D15" s="104"/>
      <c r="E15" s="104"/>
      <c r="F15" s="104"/>
    </row>
    <row r="18" spans="1:8" x14ac:dyDescent="0.2">
      <c r="A18" s="41" t="s">
        <v>47</v>
      </c>
    </row>
    <row r="19" spans="1:8" ht="7.5" customHeight="1" thickBot="1" x14ac:dyDescent="0.25"/>
    <row r="20" spans="1:8" ht="15" customHeight="1" x14ac:dyDescent="0.2">
      <c r="A20" s="45" t="s">
        <v>43</v>
      </c>
      <c r="B20" s="46"/>
      <c r="C20" s="105" t="s">
        <v>45</v>
      </c>
      <c r="D20" s="106"/>
      <c r="E20" s="48" t="s">
        <v>46</v>
      </c>
      <c r="F20" s="47"/>
      <c r="G20" s="105" t="s">
        <v>10</v>
      </c>
      <c r="H20" s="106"/>
    </row>
    <row r="21" spans="1:8" ht="15" thickBot="1" x14ac:dyDescent="0.25">
      <c r="A21" s="49" t="s">
        <v>44</v>
      </c>
      <c r="B21" s="50"/>
      <c r="C21" s="51"/>
      <c r="D21" s="50"/>
      <c r="E21" s="51"/>
      <c r="F21" s="50"/>
      <c r="G21" s="51"/>
      <c r="H21" s="50"/>
    </row>
    <row r="22" spans="1:8" ht="15" customHeight="1" thickBot="1" x14ac:dyDescent="0.25">
      <c r="A22" s="54"/>
      <c r="B22" s="55"/>
      <c r="C22" s="110"/>
      <c r="D22" s="111"/>
      <c r="E22" s="56">
        <f>IF(A22="p","",(A22*C22))</f>
        <v>0</v>
      </c>
      <c r="F22" s="55"/>
      <c r="G22" s="107" t="str">
        <f>IF(A22="p",Auslandpauschale,IF(E22&gt;0,kmErsatz*E22,"0.00"))</f>
        <v>0.00</v>
      </c>
      <c r="H22" s="108" t="str">
        <f>IF(F22="p",Auslandpauschale,IF(F22&gt;0,kmErsatz*F22,""))</f>
        <v/>
      </c>
    </row>
    <row r="23" spans="1:8" x14ac:dyDescent="0.2">
      <c r="A23" s="21" t="s">
        <v>74</v>
      </c>
    </row>
    <row r="24" spans="1:8" ht="7.5" customHeight="1" thickBot="1" x14ac:dyDescent="0.25">
      <c r="A24" s="21"/>
    </row>
    <row r="25" spans="1:8" ht="15" customHeight="1" x14ac:dyDescent="0.2">
      <c r="A25" s="45" t="s">
        <v>78</v>
      </c>
      <c r="B25" s="46"/>
      <c r="C25" s="105" t="s">
        <v>79</v>
      </c>
      <c r="D25" s="106"/>
      <c r="E25" s="48"/>
      <c r="F25" s="47"/>
      <c r="G25" s="105" t="s">
        <v>10</v>
      </c>
      <c r="H25" s="106"/>
    </row>
    <row r="26" spans="1:8" ht="15" thickBot="1" x14ac:dyDescent="0.25">
      <c r="A26" s="49" t="s">
        <v>80</v>
      </c>
      <c r="B26" s="50"/>
      <c r="C26" s="51"/>
      <c r="D26" s="50"/>
      <c r="E26" s="51"/>
      <c r="F26" s="50"/>
      <c r="G26" s="51"/>
      <c r="H26" s="50"/>
    </row>
    <row r="27" spans="1:8" ht="15" customHeight="1" thickBot="1" x14ac:dyDescent="0.25">
      <c r="A27" s="86"/>
      <c r="B27" s="55"/>
      <c r="C27" s="110"/>
      <c r="D27" s="111"/>
      <c r="E27" s="56"/>
      <c r="F27" s="55"/>
      <c r="G27" s="107">
        <f>A27*C27</f>
        <v>0</v>
      </c>
      <c r="H27" s="108"/>
    </row>
    <row r="28" spans="1:8" ht="15" customHeight="1" x14ac:dyDescent="0.2">
      <c r="A28" s="85"/>
      <c r="B28" s="85"/>
      <c r="C28" s="85"/>
      <c r="D28" s="85"/>
      <c r="E28" s="85"/>
      <c r="F28" s="85"/>
      <c r="G28" s="85"/>
      <c r="H28" s="85"/>
    </row>
    <row r="29" spans="1:8" x14ac:dyDescent="0.2">
      <c r="A29" s="41" t="s">
        <v>48</v>
      </c>
    </row>
    <row r="30" spans="1:8" ht="7.5" customHeight="1" thickBot="1" x14ac:dyDescent="0.25"/>
    <row r="31" spans="1:8" x14ac:dyDescent="0.2">
      <c r="A31" s="45" t="s">
        <v>49</v>
      </c>
      <c r="B31" s="46"/>
      <c r="C31" s="105"/>
      <c r="D31" s="109"/>
      <c r="E31" s="48"/>
      <c r="F31" s="47"/>
      <c r="G31" s="105" t="s">
        <v>10</v>
      </c>
      <c r="H31" s="106"/>
    </row>
    <row r="32" spans="1:8" ht="15" thickBot="1" x14ac:dyDescent="0.25">
      <c r="A32" s="49"/>
      <c r="B32" s="50"/>
      <c r="C32" s="49"/>
      <c r="D32" s="51"/>
      <c r="E32" s="51"/>
      <c r="F32" s="50"/>
      <c r="G32" s="51"/>
      <c r="H32" s="50"/>
    </row>
    <row r="33" spans="1:8" ht="15" thickBot="1" x14ac:dyDescent="0.25">
      <c r="A33" s="54"/>
      <c r="B33" s="55"/>
      <c r="C33" s="58"/>
      <c r="D33" s="56"/>
      <c r="E33" s="56"/>
      <c r="F33" s="55"/>
      <c r="G33" s="107">
        <f>A33*MahlzeitErsatz</f>
        <v>0</v>
      </c>
      <c r="H33" s="108"/>
    </row>
    <row r="35" spans="1:8" x14ac:dyDescent="0.2">
      <c r="A35" s="41" t="s">
        <v>66</v>
      </c>
    </row>
    <row r="36" spans="1:8" ht="7.5" customHeight="1" thickBot="1" x14ac:dyDescent="0.25"/>
    <row r="37" spans="1:8" x14ac:dyDescent="0.2">
      <c r="A37" s="45" t="s">
        <v>67</v>
      </c>
      <c r="B37" s="46"/>
      <c r="C37" s="105"/>
      <c r="D37" s="109"/>
      <c r="E37" s="48"/>
      <c r="F37" s="47"/>
      <c r="G37" s="105" t="s">
        <v>10</v>
      </c>
      <c r="H37" s="106"/>
    </row>
    <row r="38" spans="1:8" ht="15" thickBot="1" x14ac:dyDescent="0.25">
      <c r="A38" s="49"/>
      <c r="B38" s="50"/>
      <c r="C38" s="49"/>
      <c r="D38" s="51"/>
      <c r="E38" s="51"/>
      <c r="F38" s="50"/>
      <c r="G38" s="51"/>
      <c r="H38" s="50"/>
    </row>
    <row r="39" spans="1:8" ht="15" thickBot="1" x14ac:dyDescent="0.25">
      <c r="A39" s="54"/>
      <c r="B39" s="55"/>
      <c r="C39" s="58"/>
      <c r="D39" s="56"/>
      <c r="E39" s="56"/>
      <c r="F39" s="55"/>
      <c r="G39" s="107">
        <f>A39*BasisDaten!F4</f>
        <v>0</v>
      </c>
      <c r="H39" s="108"/>
    </row>
    <row r="41" spans="1:8" x14ac:dyDescent="0.2">
      <c r="A41" s="41" t="s">
        <v>81</v>
      </c>
      <c r="C41" s="90" t="s">
        <v>100</v>
      </c>
      <c r="G41" s="91"/>
    </row>
    <row r="42" spans="1:8" ht="7.5" customHeight="1" thickBot="1" x14ac:dyDescent="0.25">
      <c r="A42" s="21"/>
    </row>
    <row r="43" spans="1:8" ht="15" customHeight="1" x14ac:dyDescent="0.2">
      <c r="A43" s="45" t="s">
        <v>20</v>
      </c>
      <c r="B43" s="46"/>
      <c r="C43" s="105" t="s">
        <v>79</v>
      </c>
      <c r="D43" s="106"/>
      <c r="E43" s="48"/>
      <c r="F43" s="47"/>
      <c r="G43" s="105" t="s">
        <v>10</v>
      </c>
      <c r="H43" s="106"/>
    </row>
    <row r="44" spans="1:8" ht="15" thickBot="1" x14ac:dyDescent="0.25">
      <c r="A44" s="49"/>
      <c r="B44" s="50"/>
      <c r="C44" s="51"/>
      <c r="D44" s="50"/>
      <c r="E44" s="51"/>
      <c r="F44" s="50"/>
      <c r="G44" s="51"/>
      <c r="H44" s="50"/>
    </row>
    <row r="45" spans="1:8" ht="15" customHeight="1" thickBot="1" x14ac:dyDescent="0.25">
      <c r="A45" s="86"/>
      <c r="B45" s="55"/>
      <c r="C45" s="110"/>
      <c r="D45" s="111"/>
      <c r="E45" s="56"/>
      <c r="F45" s="55"/>
      <c r="G45" s="107">
        <f>A45*C45</f>
        <v>0</v>
      </c>
      <c r="H45" s="108"/>
    </row>
    <row r="48" spans="1:8" ht="15" x14ac:dyDescent="0.25">
      <c r="A48" s="57" t="s">
        <v>93</v>
      </c>
      <c r="B48" s="57"/>
      <c r="C48" s="57"/>
      <c r="D48" s="57"/>
      <c r="E48" s="57"/>
      <c r="F48" s="57"/>
      <c r="G48" s="113">
        <f>G22+G27+G33+G39+IF(G41="Ja",G45,0)</f>
        <v>0</v>
      </c>
      <c r="H48" s="113"/>
    </row>
    <row r="50" spans="1:8" x14ac:dyDescent="0.2">
      <c r="G50" s="112" t="s">
        <v>51</v>
      </c>
      <c r="H50" s="112"/>
    </row>
    <row r="53" spans="1:8" x14ac:dyDescent="0.2">
      <c r="A53" s="52">
        <f>Abrechnung!$S$8</f>
        <v>0</v>
      </c>
    </row>
    <row r="54" spans="1:8" x14ac:dyDescent="0.2">
      <c r="G54" s="112" t="s">
        <v>52</v>
      </c>
      <c r="H54" s="112"/>
    </row>
  </sheetData>
  <sheetProtection algorithmName="SHA-512" hashValue="HWDlvLTq1T9qcGkCQCLHdHvIGtKMUQ/zJPnt1lp/hthfnQdf8euCwaFsFm2gWnb10+1A0n1J7Z8WAjybC6DGvA==" saltValue="GDsSpLh16Vjes10QDDW6xA==" spinCount="100000" sheet="1" selectLockedCells="1"/>
  <mergeCells count="29">
    <mergeCell ref="C43:D43"/>
    <mergeCell ref="G43:H43"/>
    <mergeCell ref="C45:D45"/>
    <mergeCell ref="G45:H45"/>
    <mergeCell ref="C31:D31"/>
    <mergeCell ref="G31:H31"/>
    <mergeCell ref="G33:H33"/>
    <mergeCell ref="C37:D37"/>
    <mergeCell ref="G54:H54"/>
    <mergeCell ref="G37:H37"/>
    <mergeCell ref="G39:H39"/>
    <mergeCell ref="G48:H48"/>
    <mergeCell ref="G50:H50"/>
    <mergeCell ref="C27:D27"/>
    <mergeCell ref="G27:H27"/>
    <mergeCell ref="C25:D25"/>
    <mergeCell ref="G25:H25"/>
    <mergeCell ref="A9:B9"/>
    <mergeCell ref="C9:F9"/>
    <mergeCell ref="A11:B11"/>
    <mergeCell ref="C11:E11"/>
    <mergeCell ref="A13:B13"/>
    <mergeCell ref="C13:F13"/>
    <mergeCell ref="A15:B15"/>
    <mergeCell ref="C15:F15"/>
    <mergeCell ref="C20:D20"/>
    <mergeCell ref="G20:H20"/>
    <mergeCell ref="C22:D22"/>
    <mergeCell ref="G22:H22"/>
  </mergeCells>
  <phoneticPr fontId="17" type="noConversion"/>
  <conditionalFormatting sqref="A22 A27 A33 A39">
    <cfRule type="expression" dxfId="11" priority="8" stopIfTrue="1">
      <formula>A22=""</formula>
    </cfRule>
  </conditionalFormatting>
  <conditionalFormatting sqref="A45">
    <cfRule type="expression" dxfId="10" priority="3" stopIfTrue="1">
      <formula>A45=""</formula>
    </cfRule>
  </conditionalFormatting>
  <conditionalFormatting sqref="A53">
    <cfRule type="cellIs" dxfId="9" priority="7" stopIfTrue="1" operator="greaterThan">
      <formula>1</formula>
    </cfRule>
  </conditionalFormatting>
  <conditionalFormatting sqref="C22:D22 C27:D27">
    <cfRule type="expression" dxfId="8" priority="16" stopIfTrue="1">
      <formula>A22="p"</formula>
    </cfRule>
    <cfRule type="cellIs" dxfId="7" priority="17" stopIfTrue="1" operator="greaterThanOrEqual">
      <formula>1</formula>
    </cfRule>
  </conditionalFormatting>
  <conditionalFormatting sqref="C45:D45">
    <cfRule type="expression" dxfId="6" priority="5" stopIfTrue="1">
      <formula>A45="p"</formula>
    </cfRule>
    <cfRule type="cellIs" dxfId="5" priority="6" stopIfTrue="1" operator="greaterThanOrEqual">
      <formula>1</formula>
    </cfRule>
  </conditionalFormatting>
  <conditionalFormatting sqref="C9:F9 C13:F13">
    <cfRule type="expression" dxfId="4" priority="9" stopIfTrue="1">
      <formula>C9=""</formula>
    </cfRule>
  </conditionalFormatting>
  <conditionalFormatting sqref="C15:F15">
    <cfRule type="expression" dxfId="3" priority="1" stopIfTrue="1">
      <formula>C15=""</formula>
    </cfRule>
  </conditionalFormatting>
  <conditionalFormatting sqref="E22 E27">
    <cfRule type="cellIs" dxfId="2" priority="11" stopIfTrue="1" operator="equal">
      <formula>0</formula>
    </cfRule>
  </conditionalFormatting>
  <conditionalFormatting sqref="E45">
    <cfRule type="cellIs" dxfId="1" priority="4" stopIfTrue="1" operator="equal">
      <formula>0</formula>
    </cfRule>
  </conditionalFormatting>
  <conditionalFormatting sqref="G41">
    <cfRule type="expression" dxfId="0" priority="2" stopIfTrue="1">
      <formula>G41=""</formula>
    </cfRule>
  </conditionalFormatting>
  <pageMargins left="0.74803149606299213" right="0.74803149606299213" top="0.78740157480314965" bottom="0.78740157480314965" header="0.51181102362204722" footer="0.51181102362204722"/>
  <pageSetup paperSize="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27ECB76-D3AF-4103-A355-3418C04C4735}">
          <x14:formula1>
            <xm:f>BasisDaten!$E$10:$E$11</xm:f>
          </x14:formula1>
          <xm:sqref>G41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
  <dimension ref="B1:F23"/>
  <sheetViews>
    <sheetView workbookViewId="0">
      <selection activeCell="D23" sqref="D23"/>
    </sheetView>
  </sheetViews>
  <sheetFormatPr baseColWidth="10" defaultRowHeight="15" x14ac:dyDescent="0.25"/>
  <cols>
    <col min="1" max="1" width="2.42578125" customWidth="1"/>
    <col min="2" max="2" width="2.7109375" customWidth="1"/>
    <col min="3" max="3" width="26.85546875" bestFit="1" customWidth="1"/>
    <col min="4" max="4" width="11.140625" customWidth="1"/>
    <col min="5" max="5" width="18.140625" bestFit="1" customWidth="1"/>
  </cols>
  <sheetData>
    <row r="1" spans="2:6" ht="15.75" thickBot="1" x14ac:dyDescent="0.3">
      <c r="B1" s="29"/>
      <c r="C1" s="30" t="s">
        <v>1</v>
      </c>
      <c r="D1" s="29"/>
      <c r="E1" s="31" t="s">
        <v>31</v>
      </c>
      <c r="F1" s="32"/>
    </row>
    <row r="2" spans="2:6" x14ac:dyDescent="0.25">
      <c r="B2" s="29"/>
      <c r="C2" s="34" t="s">
        <v>24</v>
      </c>
      <c r="D2" s="29"/>
      <c r="E2" s="35" t="s">
        <v>0</v>
      </c>
      <c r="F2" s="36">
        <v>0.5</v>
      </c>
    </row>
    <row r="3" spans="2:6" x14ac:dyDescent="0.25">
      <c r="B3" s="29"/>
      <c r="C3" s="34" t="s">
        <v>25</v>
      </c>
      <c r="D3" s="29"/>
      <c r="E3" s="35" t="s">
        <v>36</v>
      </c>
      <c r="F3" s="36">
        <v>25</v>
      </c>
    </row>
    <row r="4" spans="2:6" x14ac:dyDescent="0.25">
      <c r="B4" s="29"/>
      <c r="C4" s="34" t="s">
        <v>26</v>
      </c>
      <c r="D4" s="29"/>
      <c r="E4" s="35" t="s">
        <v>65</v>
      </c>
      <c r="F4" s="36">
        <v>25</v>
      </c>
    </row>
    <row r="5" spans="2:6" x14ac:dyDescent="0.25">
      <c r="B5" s="29"/>
      <c r="C5" s="34" t="s">
        <v>27</v>
      </c>
      <c r="D5" s="29"/>
      <c r="E5" s="35" t="s">
        <v>35</v>
      </c>
      <c r="F5" s="36">
        <v>100</v>
      </c>
    </row>
    <row r="6" spans="2:6" ht="15.75" thickBot="1" x14ac:dyDescent="0.3">
      <c r="B6" s="29"/>
      <c r="C6" s="34" t="s">
        <v>28</v>
      </c>
      <c r="D6" s="29"/>
      <c r="E6" s="37" t="s">
        <v>33</v>
      </c>
      <c r="F6" s="38">
        <v>200</v>
      </c>
    </row>
    <row r="7" spans="2:6" x14ac:dyDescent="0.25">
      <c r="B7" s="29"/>
      <c r="C7" s="34" t="s">
        <v>29</v>
      </c>
      <c r="D7" s="29"/>
      <c r="E7" s="29"/>
      <c r="F7" s="29"/>
    </row>
    <row r="8" spans="2:6" ht="15.75" thickBot="1" x14ac:dyDescent="0.3">
      <c r="B8" s="29"/>
      <c r="C8" s="34" t="s">
        <v>37</v>
      </c>
      <c r="D8" s="29"/>
      <c r="E8" s="29"/>
      <c r="F8" s="29"/>
    </row>
    <row r="9" spans="2:6" ht="15.75" thickBot="1" x14ac:dyDescent="0.3">
      <c r="B9" s="29"/>
      <c r="C9" s="34" t="s">
        <v>30</v>
      </c>
      <c r="D9" s="29"/>
      <c r="E9" s="30" t="s">
        <v>101</v>
      </c>
      <c r="F9" s="29"/>
    </row>
    <row r="10" spans="2:6" x14ac:dyDescent="0.25">
      <c r="B10" s="29"/>
      <c r="C10" s="34" t="s">
        <v>94</v>
      </c>
      <c r="D10" s="29"/>
      <c r="E10" s="34" t="s">
        <v>102</v>
      </c>
      <c r="F10" s="29"/>
    </row>
    <row r="11" spans="2:6" ht="15.75" thickBot="1" x14ac:dyDescent="0.3">
      <c r="B11" s="29"/>
      <c r="C11" s="33"/>
      <c r="D11" s="29"/>
      <c r="E11" s="39" t="s">
        <v>103</v>
      </c>
      <c r="F11" s="29"/>
    </row>
    <row r="12" spans="2:6" x14ac:dyDescent="0.25">
      <c r="B12" s="29"/>
      <c r="C12" s="33"/>
      <c r="D12" s="29"/>
      <c r="F12" s="29"/>
    </row>
    <row r="13" spans="2:6" x14ac:dyDescent="0.25">
      <c r="B13" s="29"/>
      <c r="C13" s="33"/>
      <c r="D13" s="29"/>
      <c r="F13" s="29"/>
    </row>
    <row r="14" spans="2:6" x14ac:dyDescent="0.25">
      <c r="B14" s="29"/>
      <c r="C14" s="33"/>
      <c r="D14" s="29"/>
      <c r="F14" s="29"/>
    </row>
    <row r="15" spans="2:6" x14ac:dyDescent="0.25">
      <c r="B15" s="29"/>
      <c r="C15" s="33"/>
      <c r="D15" s="29"/>
      <c r="F15" s="29"/>
    </row>
    <row r="16" spans="2:6" x14ac:dyDescent="0.25">
      <c r="B16" s="29"/>
      <c r="C16" s="33"/>
      <c r="D16" s="29"/>
      <c r="F16" s="29"/>
    </row>
    <row r="17" spans="2:6" x14ac:dyDescent="0.25">
      <c r="B17" s="29"/>
      <c r="C17" s="33"/>
      <c r="D17" s="29"/>
      <c r="F17" s="29"/>
    </row>
    <row r="18" spans="2:6" x14ac:dyDescent="0.25">
      <c r="B18" s="29"/>
      <c r="C18" s="33"/>
      <c r="D18" s="29"/>
      <c r="F18" s="29"/>
    </row>
    <row r="19" spans="2:6" x14ac:dyDescent="0.25">
      <c r="B19" s="29"/>
      <c r="C19" s="33"/>
      <c r="D19" s="29"/>
      <c r="E19" s="29"/>
      <c r="F19" s="29"/>
    </row>
    <row r="20" spans="2:6" ht="15.75" thickBot="1" x14ac:dyDescent="0.3">
      <c r="B20" s="29"/>
      <c r="C20" s="39"/>
      <c r="D20" s="29"/>
      <c r="E20" s="29"/>
      <c r="F20" s="29"/>
    </row>
    <row r="21" spans="2:6" x14ac:dyDescent="0.25">
      <c r="E21" s="29"/>
      <c r="F21" s="29"/>
    </row>
    <row r="23" spans="2:6" x14ac:dyDescent="0.25">
      <c r="C23" t="s">
        <v>92</v>
      </c>
      <c r="D23" t="s">
        <v>96</v>
      </c>
    </row>
  </sheetData>
  <sheetProtection algorithmName="SHA-512" hashValue="KAlS0+vojEFU+wTk/BXoG8vXupnFev0jIifbccQsOGpq0sZX8TpPyPjh6Sapnt/W9+KNuf3iF28OcdiOFtncpA==" saltValue="d1inkUjn8+V+XNYAkOMOlw==" spinCount="100000" sheet="1"/>
  <phoneticPr fontId="0" type="noConversion"/>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H54"/>
  <sheetViews>
    <sheetView showGridLines="0" zoomScaleNormal="100" workbookViewId="0">
      <selection activeCell="C9" sqref="C9:F9"/>
    </sheetView>
  </sheetViews>
  <sheetFormatPr baseColWidth="10" defaultColWidth="9.140625" defaultRowHeight="14.25" x14ac:dyDescent="0.2"/>
  <cols>
    <col min="1" max="1" width="11.28515625" style="41" bestFit="1" customWidth="1"/>
    <col min="2" max="16384" width="9.140625" style="41"/>
  </cols>
  <sheetData>
    <row r="5" spans="1:6" x14ac:dyDescent="0.2">
      <c r="A5" s="42"/>
      <c r="B5" s="42"/>
      <c r="C5" s="42"/>
      <c r="D5" s="42"/>
    </row>
    <row r="7" spans="1:6" ht="20.25" x14ac:dyDescent="0.3">
      <c r="A7" s="43" t="s">
        <v>38</v>
      </c>
      <c r="B7" s="43"/>
      <c r="C7" s="43"/>
      <c r="D7" s="44"/>
    </row>
    <row r="8" spans="1:6" ht="20.25" x14ac:dyDescent="0.3">
      <c r="A8" s="43"/>
      <c r="B8" s="43"/>
      <c r="C8" s="43"/>
    </row>
    <row r="9" spans="1:6" x14ac:dyDescent="0.2">
      <c r="A9" s="103" t="s">
        <v>41</v>
      </c>
      <c r="B9" s="103"/>
      <c r="C9" s="104"/>
      <c r="D9" s="104"/>
      <c r="E9" s="104"/>
      <c r="F9" s="104"/>
    </row>
    <row r="10" spans="1:6" ht="7.5" customHeight="1" x14ac:dyDescent="0.2"/>
    <row r="11" spans="1:6" x14ac:dyDescent="0.2">
      <c r="A11" s="103" t="s">
        <v>40</v>
      </c>
      <c r="B11" s="103"/>
      <c r="C11" s="104" t="s">
        <v>85</v>
      </c>
      <c r="D11" s="104"/>
      <c r="E11" s="104"/>
    </row>
    <row r="12" spans="1:6" ht="7.5" customHeight="1" x14ac:dyDescent="0.2"/>
    <row r="13" spans="1:6" x14ac:dyDescent="0.2">
      <c r="A13" s="103" t="s">
        <v>42</v>
      </c>
      <c r="B13" s="103"/>
      <c r="C13" s="104"/>
      <c r="D13" s="104"/>
      <c r="E13" s="104"/>
      <c r="F13" s="104"/>
    </row>
    <row r="14" spans="1:6" ht="7.5" customHeight="1" x14ac:dyDescent="0.2"/>
    <row r="15" spans="1:6" x14ac:dyDescent="0.2">
      <c r="A15" s="103" t="s">
        <v>95</v>
      </c>
      <c r="B15" s="103"/>
      <c r="C15" s="104"/>
      <c r="D15" s="104"/>
      <c r="E15" s="104"/>
      <c r="F15" s="104"/>
    </row>
    <row r="18" spans="1:8" x14ac:dyDescent="0.2">
      <c r="A18" s="41" t="s">
        <v>47</v>
      </c>
    </row>
    <row r="19" spans="1:8" ht="7.5" customHeight="1" thickBot="1" x14ac:dyDescent="0.25"/>
    <row r="20" spans="1:8" ht="15" customHeight="1" x14ac:dyDescent="0.2">
      <c r="A20" s="45" t="s">
        <v>43</v>
      </c>
      <c r="B20" s="46"/>
      <c r="C20" s="105" t="s">
        <v>45</v>
      </c>
      <c r="D20" s="106"/>
      <c r="E20" s="48" t="s">
        <v>46</v>
      </c>
      <c r="F20" s="47"/>
      <c r="G20" s="105" t="s">
        <v>10</v>
      </c>
      <c r="H20" s="106"/>
    </row>
    <row r="21" spans="1:8" ht="15" thickBot="1" x14ac:dyDescent="0.25">
      <c r="A21" s="49" t="s">
        <v>44</v>
      </c>
      <c r="B21" s="50"/>
      <c r="C21" s="51"/>
      <c r="D21" s="50"/>
      <c r="E21" s="51"/>
      <c r="F21" s="50"/>
      <c r="G21" s="51"/>
      <c r="H21" s="50"/>
    </row>
    <row r="22" spans="1:8" ht="15" customHeight="1" thickBot="1" x14ac:dyDescent="0.25">
      <c r="A22" s="54"/>
      <c r="B22" s="55"/>
      <c r="C22" s="110"/>
      <c r="D22" s="111"/>
      <c r="E22" s="56">
        <f>IF(A22="p","",(A22*C22))</f>
        <v>0</v>
      </c>
      <c r="F22" s="55"/>
      <c r="G22" s="107" t="str">
        <f>IF(A22="p",Auslandpauschale,IF(E22&gt;0,kmErsatz*E22,"0.00"))</f>
        <v>0.00</v>
      </c>
      <c r="H22" s="108" t="str">
        <f>IF(F22="p",Auslandpauschale,IF(F22&gt;0,kmErsatz*F22,""))</f>
        <v/>
      </c>
    </row>
    <row r="23" spans="1:8" x14ac:dyDescent="0.2">
      <c r="A23" s="21" t="s">
        <v>74</v>
      </c>
    </row>
    <row r="24" spans="1:8" ht="7.5" customHeight="1" thickBot="1" x14ac:dyDescent="0.25">
      <c r="A24" s="21"/>
    </row>
    <row r="25" spans="1:8" ht="15" customHeight="1" x14ac:dyDescent="0.2">
      <c r="A25" s="45" t="s">
        <v>78</v>
      </c>
      <c r="B25" s="46"/>
      <c r="C25" s="105" t="s">
        <v>79</v>
      </c>
      <c r="D25" s="106"/>
      <c r="E25" s="48"/>
      <c r="F25" s="47"/>
      <c r="G25" s="105" t="s">
        <v>10</v>
      </c>
      <c r="H25" s="106"/>
    </row>
    <row r="26" spans="1:8" ht="15" thickBot="1" x14ac:dyDescent="0.25">
      <c r="A26" s="49" t="s">
        <v>80</v>
      </c>
      <c r="B26" s="50"/>
      <c r="C26" s="51"/>
      <c r="D26" s="50"/>
      <c r="E26" s="51"/>
      <c r="F26" s="50"/>
      <c r="G26" s="51"/>
      <c r="H26" s="50"/>
    </row>
    <row r="27" spans="1:8" ht="15" customHeight="1" thickBot="1" x14ac:dyDescent="0.25">
      <c r="A27" s="86"/>
      <c r="B27" s="55"/>
      <c r="C27" s="110"/>
      <c r="D27" s="111"/>
      <c r="E27" s="56"/>
      <c r="F27" s="55"/>
      <c r="G27" s="107">
        <f>A27*C27</f>
        <v>0</v>
      </c>
      <c r="H27" s="108"/>
    </row>
    <row r="28" spans="1:8" ht="15" customHeight="1" x14ac:dyDescent="0.2">
      <c r="A28" s="85"/>
      <c r="B28" s="85"/>
      <c r="C28" s="85"/>
      <c r="D28" s="85"/>
      <c r="E28" s="85"/>
      <c r="F28" s="85"/>
      <c r="G28" s="85"/>
      <c r="H28" s="85"/>
    </row>
    <row r="29" spans="1:8" x14ac:dyDescent="0.2">
      <c r="A29" s="41" t="s">
        <v>48</v>
      </c>
    </row>
    <row r="30" spans="1:8" ht="7.5" customHeight="1" thickBot="1" x14ac:dyDescent="0.25"/>
    <row r="31" spans="1:8" x14ac:dyDescent="0.2">
      <c r="A31" s="45" t="s">
        <v>49</v>
      </c>
      <c r="B31" s="46"/>
      <c r="C31" s="105"/>
      <c r="D31" s="109"/>
      <c r="E31" s="48"/>
      <c r="F31" s="47"/>
      <c r="G31" s="105" t="s">
        <v>10</v>
      </c>
      <c r="H31" s="106"/>
    </row>
    <row r="32" spans="1:8" ht="15" thickBot="1" x14ac:dyDescent="0.25">
      <c r="A32" s="49"/>
      <c r="B32" s="50"/>
      <c r="C32" s="49"/>
      <c r="D32" s="51"/>
      <c r="E32" s="51"/>
      <c r="F32" s="50"/>
      <c r="G32" s="51"/>
      <c r="H32" s="50"/>
    </row>
    <row r="33" spans="1:8" ht="15" thickBot="1" x14ac:dyDescent="0.25">
      <c r="A33" s="54"/>
      <c r="B33" s="55"/>
      <c r="C33" s="58"/>
      <c r="D33" s="56"/>
      <c r="E33" s="56"/>
      <c r="F33" s="55"/>
      <c r="G33" s="107">
        <f>A33*MahlzeitErsatz</f>
        <v>0</v>
      </c>
      <c r="H33" s="108"/>
    </row>
    <row r="35" spans="1:8" x14ac:dyDescent="0.2">
      <c r="A35" s="41" t="s">
        <v>66</v>
      </c>
    </row>
    <row r="36" spans="1:8" ht="7.5" customHeight="1" thickBot="1" x14ac:dyDescent="0.25"/>
    <row r="37" spans="1:8" x14ac:dyDescent="0.2">
      <c r="A37" s="45" t="s">
        <v>67</v>
      </c>
      <c r="B37" s="46"/>
      <c r="C37" s="105"/>
      <c r="D37" s="109"/>
      <c r="E37" s="48"/>
      <c r="F37" s="47"/>
      <c r="G37" s="105" t="s">
        <v>10</v>
      </c>
      <c r="H37" s="106"/>
    </row>
    <row r="38" spans="1:8" ht="15" thickBot="1" x14ac:dyDescent="0.25">
      <c r="A38" s="49"/>
      <c r="B38" s="50"/>
      <c r="C38" s="49"/>
      <c r="D38" s="51"/>
      <c r="E38" s="51"/>
      <c r="F38" s="50"/>
      <c r="G38" s="51"/>
      <c r="H38" s="50"/>
    </row>
    <row r="39" spans="1:8" ht="15" thickBot="1" x14ac:dyDescent="0.25">
      <c r="A39" s="54"/>
      <c r="B39" s="55"/>
      <c r="C39" s="58"/>
      <c r="D39" s="56"/>
      <c r="E39" s="56"/>
      <c r="F39" s="55"/>
      <c r="G39" s="107">
        <f>A39*BasisDaten!F4</f>
        <v>0</v>
      </c>
      <c r="H39" s="108"/>
    </row>
    <row r="41" spans="1:8" x14ac:dyDescent="0.2">
      <c r="A41" s="41" t="s">
        <v>81</v>
      </c>
      <c r="C41" s="90" t="s">
        <v>100</v>
      </c>
      <c r="G41" s="91" t="s">
        <v>103</v>
      </c>
    </row>
    <row r="42" spans="1:8" ht="7.5" customHeight="1" thickBot="1" x14ac:dyDescent="0.25">
      <c r="A42" s="21"/>
    </row>
    <row r="43" spans="1:8" ht="15" customHeight="1" x14ac:dyDescent="0.2">
      <c r="A43" s="45" t="s">
        <v>20</v>
      </c>
      <c r="B43" s="46"/>
      <c r="C43" s="105" t="s">
        <v>79</v>
      </c>
      <c r="D43" s="106"/>
      <c r="E43" s="48"/>
      <c r="F43" s="47"/>
      <c r="G43" s="105" t="s">
        <v>10</v>
      </c>
      <c r="H43" s="106"/>
    </row>
    <row r="44" spans="1:8" ht="15" thickBot="1" x14ac:dyDescent="0.25">
      <c r="A44" s="49"/>
      <c r="B44" s="50"/>
      <c r="C44" s="51"/>
      <c r="D44" s="50"/>
      <c r="E44" s="51"/>
      <c r="F44" s="50"/>
      <c r="G44" s="51"/>
      <c r="H44" s="50"/>
    </row>
    <row r="45" spans="1:8" ht="15" customHeight="1" thickBot="1" x14ac:dyDescent="0.25">
      <c r="A45" s="86"/>
      <c r="B45" s="55"/>
      <c r="C45" s="110"/>
      <c r="D45" s="111"/>
      <c r="E45" s="56"/>
      <c r="F45" s="55"/>
      <c r="G45" s="107">
        <f>A45*C45</f>
        <v>0</v>
      </c>
      <c r="H45" s="108"/>
    </row>
    <row r="48" spans="1:8" ht="15" x14ac:dyDescent="0.25">
      <c r="A48" s="57" t="s">
        <v>104</v>
      </c>
      <c r="B48" s="57"/>
      <c r="C48" s="57"/>
      <c r="D48" s="57"/>
      <c r="E48" s="57"/>
      <c r="F48" s="57"/>
      <c r="G48" s="113">
        <f>G22+G27+G33+G39+IF(G41="Ja",G45,0)</f>
        <v>0</v>
      </c>
      <c r="H48" s="113"/>
    </row>
    <row r="50" spans="1:8" x14ac:dyDescent="0.2">
      <c r="G50" s="112" t="s">
        <v>51</v>
      </c>
      <c r="H50" s="112"/>
    </row>
    <row r="53" spans="1:8" x14ac:dyDescent="0.2">
      <c r="A53" s="52">
        <f>Abrechnung!$S$8</f>
        <v>0</v>
      </c>
    </row>
    <row r="54" spans="1:8" x14ac:dyDescent="0.2">
      <c r="G54" s="112" t="s">
        <v>52</v>
      </c>
      <c r="H54" s="112"/>
    </row>
  </sheetData>
  <sheetProtection algorithmName="SHA-512" hashValue="G03e+mgmQ5kwZaFZA3+OLmxGqcRAvluqpiAFynM0e5nrEcaMb3ZzVxJGrlTCbJpPuWf8Lqjku6GAeyLdYw1wEQ==" saltValue="r19Ap2ngL8aCjAOlXl/fWA==" spinCount="100000" sheet="1" objects="1" scenarios="1" selectLockedCells="1"/>
  <mergeCells count="29">
    <mergeCell ref="G54:H54"/>
    <mergeCell ref="C22:D22"/>
    <mergeCell ref="C37:D37"/>
    <mergeCell ref="G37:H37"/>
    <mergeCell ref="G39:H39"/>
    <mergeCell ref="G48:H48"/>
    <mergeCell ref="C25:D25"/>
    <mergeCell ref="G25:H25"/>
    <mergeCell ref="G33:H33"/>
    <mergeCell ref="C43:D43"/>
    <mergeCell ref="G43:H43"/>
    <mergeCell ref="C45:D45"/>
    <mergeCell ref="G45:H45"/>
    <mergeCell ref="G50:H50"/>
    <mergeCell ref="C13:F13"/>
    <mergeCell ref="A9:B9"/>
    <mergeCell ref="C9:F9"/>
    <mergeCell ref="C11:E11"/>
    <mergeCell ref="A11:B11"/>
    <mergeCell ref="A13:B13"/>
    <mergeCell ref="A15:B15"/>
    <mergeCell ref="C15:F15"/>
    <mergeCell ref="G20:H20"/>
    <mergeCell ref="G22:H22"/>
    <mergeCell ref="C31:D31"/>
    <mergeCell ref="G31:H31"/>
    <mergeCell ref="C20:D20"/>
    <mergeCell ref="C27:D27"/>
    <mergeCell ref="G27:H27"/>
  </mergeCells>
  <phoneticPr fontId="0" type="noConversion"/>
  <conditionalFormatting sqref="A22 A27 A33 A39">
    <cfRule type="expression" dxfId="118" priority="8" stopIfTrue="1">
      <formula>A22=""</formula>
    </cfRule>
  </conditionalFormatting>
  <conditionalFormatting sqref="A45">
    <cfRule type="expression" dxfId="117" priority="3" stopIfTrue="1">
      <formula>A45=""</formula>
    </cfRule>
  </conditionalFormatting>
  <conditionalFormatting sqref="A53">
    <cfRule type="cellIs" dxfId="116" priority="7" stopIfTrue="1" operator="greaterThan">
      <formula>1</formula>
    </cfRule>
  </conditionalFormatting>
  <conditionalFormatting sqref="C22:D22 C27:D27">
    <cfRule type="expression" dxfId="115" priority="12" stopIfTrue="1">
      <formula>A22="p"</formula>
    </cfRule>
    <cfRule type="cellIs" dxfId="114" priority="13" stopIfTrue="1" operator="greaterThanOrEqual">
      <formula>1</formula>
    </cfRule>
  </conditionalFormatting>
  <conditionalFormatting sqref="C45:D45">
    <cfRule type="expression" dxfId="113" priority="5" stopIfTrue="1">
      <formula>A45="p"</formula>
    </cfRule>
    <cfRule type="cellIs" dxfId="112" priority="6" stopIfTrue="1" operator="greaterThanOrEqual">
      <formula>1</formula>
    </cfRule>
  </conditionalFormatting>
  <conditionalFormatting sqref="C9:F9 C13:F13">
    <cfRule type="expression" dxfId="111" priority="9" stopIfTrue="1">
      <formula>C9=""</formula>
    </cfRule>
  </conditionalFormatting>
  <conditionalFormatting sqref="C15:F15">
    <cfRule type="expression" dxfId="110" priority="1" stopIfTrue="1">
      <formula>C15=""</formula>
    </cfRule>
  </conditionalFormatting>
  <conditionalFormatting sqref="E22 E27">
    <cfRule type="cellIs" dxfId="109" priority="11" stopIfTrue="1" operator="equal">
      <formula>0</formula>
    </cfRule>
  </conditionalFormatting>
  <conditionalFormatting sqref="E45">
    <cfRule type="cellIs" dxfId="108" priority="4" stopIfTrue="1" operator="equal">
      <formula>0</formula>
    </cfRule>
  </conditionalFormatting>
  <conditionalFormatting sqref="G41">
    <cfRule type="expression" dxfId="107" priority="2" stopIfTrue="1">
      <formula>G41=""</formula>
    </cfRule>
  </conditionalFormatting>
  <pageMargins left="0.74803149606299213" right="0.74803149606299213" top="0.78740157480314965" bottom="0.78740157480314965" header="0.51181102362204722" footer="0.51181102362204722"/>
  <pageSetup paperSize="9" orientation="portrait" r:id="rId1"/>
  <headerFooter alignWithMargins="0"/>
  <cellWatches>
    <cellWatch r="G39"/>
  </cellWatche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AF76BBC-DC4D-482F-A48A-2AD962D7473E}">
          <x14:formula1>
            <xm:f>BasisDaten!$E$10:$E$11</xm:f>
          </x14:formula1>
          <xm:sqref>G41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5:H54"/>
  <sheetViews>
    <sheetView showGridLines="0" zoomScaleNormal="100" workbookViewId="0">
      <selection activeCell="C9" sqref="C9:F9"/>
    </sheetView>
  </sheetViews>
  <sheetFormatPr baseColWidth="10" defaultColWidth="9.140625" defaultRowHeight="14.25" x14ac:dyDescent="0.2"/>
  <cols>
    <col min="1" max="1" width="11.28515625" style="41" bestFit="1" customWidth="1"/>
    <col min="2" max="16384" width="9.140625" style="41"/>
  </cols>
  <sheetData>
    <row r="5" spans="1:6" x14ac:dyDescent="0.2">
      <c r="A5" s="42"/>
      <c r="B5" s="42"/>
      <c r="C5" s="42"/>
      <c r="D5" s="42"/>
    </row>
    <row r="7" spans="1:6" ht="20.25" x14ac:dyDescent="0.3">
      <c r="A7" s="43" t="s">
        <v>38</v>
      </c>
      <c r="B7" s="43"/>
      <c r="C7" s="43"/>
      <c r="D7" s="44"/>
    </row>
    <row r="8" spans="1:6" ht="20.25" x14ac:dyDescent="0.3">
      <c r="A8" s="43"/>
      <c r="B8" s="43"/>
      <c r="C8" s="43"/>
    </row>
    <row r="9" spans="1:6" x14ac:dyDescent="0.2">
      <c r="A9" s="103" t="s">
        <v>41</v>
      </c>
      <c r="B9" s="103"/>
      <c r="C9" s="104"/>
      <c r="D9" s="104"/>
      <c r="E9" s="104"/>
      <c r="F9" s="104"/>
    </row>
    <row r="10" spans="1:6" ht="7.5" customHeight="1" x14ac:dyDescent="0.2"/>
    <row r="11" spans="1:6" x14ac:dyDescent="0.2">
      <c r="A11" s="103" t="s">
        <v>40</v>
      </c>
      <c r="B11" s="103"/>
      <c r="C11" s="104" t="s">
        <v>84</v>
      </c>
      <c r="D11" s="104"/>
      <c r="E11" s="104"/>
    </row>
    <row r="12" spans="1:6" ht="7.5" customHeight="1" x14ac:dyDescent="0.2"/>
    <row r="13" spans="1:6" x14ac:dyDescent="0.2">
      <c r="A13" s="103" t="s">
        <v>42</v>
      </c>
      <c r="B13" s="103"/>
      <c r="C13" s="104"/>
      <c r="D13" s="104"/>
      <c r="E13" s="104"/>
      <c r="F13" s="104"/>
    </row>
    <row r="14" spans="1:6" ht="7.5" customHeight="1" x14ac:dyDescent="0.2"/>
    <row r="15" spans="1:6" x14ac:dyDescent="0.2">
      <c r="A15" s="103" t="s">
        <v>95</v>
      </c>
      <c r="B15" s="103"/>
      <c r="C15" s="104"/>
      <c r="D15" s="104"/>
      <c r="E15" s="104"/>
      <c r="F15" s="104"/>
    </row>
    <row r="18" spans="1:8" x14ac:dyDescent="0.2">
      <c r="A18" s="41" t="s">
        <v>47</v>
      </c>
    </row>
    <row r="19" spans="1:8" ht="7.5" customHeight="1" thickBot="1" x14ac:dyDescent="0.25"/>
    <row r="20" spans="1:8" ht="15" customHeight="1" x14ac:dyDescent="0.2">
      <c r="A20" s="45" t="s">
        <v>43</v>
      </c>
      <c r="B20" s="46"/>
      <c r="C20" s="105" t="s">
        <v>45</v>
      </c>
      <c r="D20" s="106"/>
      <c r="E20" s="48" t="s">
        <v>46</v>
      </c>
      <c r="F20" s="47"/>
      <c r="G20" s="105" t="s">
        <v>10</v>
      </c>
      <c r="H20" s="106"/>
    </row>
    <row r="21" spans="1:8" ht="15" thickBot="1" x14ac:dyDescent="0.25">
      <c r="A21" s="49" t="s">
        <v>44</v>
      </c>
      <c r="B21" s="50"/>
      <c r="C21" s="51"/>
      <c r="D21" s="50"/>
      <c r="E21" s="51"/>
      <c r="F21" s="50"/>
      <c r="G21" s="51"/>
      <c r="H21" s="50"/>
    </row>
    <row r="22" spans="1:8" ht="15" customHeight="1" thickBot="1" x14ac:dyDescent="0.25">
      <c r="A22" s="54"/>
      <c r="B22" s="55"/>
      <c r="C22" s="110"/>
      <c r="D22" s="111"/>
      <c r="E22" s="56">
        <f>IF(A22="p","",(A22*C22))</f>
        <v>0</v>
      </c>
      <c r="F22" s="55"/>
      <c r="G22" s="107" t="str">
        <f>IF(A22="p",Auslandpauschale,IF(E22&gt;0,kmErsatz*E22,"0.00"))</f>
        <v>0.00</v>
      </c>
      <c r="H22" s="108" t="str">
        <f>IF(F22="p",Auslandpauschale,IF(F22&gt;0,kmErsatz*F22,""))</f>
        <v/>
      </c>
    </row>
    <row r="23" spans="1:8" x14ac:dyDescent="0.2">
      <c r="A23" s="21" t="s">
        <v>74</v>
      </c>
    </row>
    <row r="24" spans="1:8" ht="7.5" customHeight="1" thickBot="1" x14ac:dyDescent="0.25">
      <c r="A24" s="21"/>
    </row>
    <row r="25" spans="1:8" ht="15" customHeight="1" x14ac:dyDescent="0.2">
      <c r="A25" s="45" t="s">
        <v>78</v>
      </c>
      <c r="B25" s="46"/>
      <c r="C25" s="105" t="s">
        <v>79</v>
      </c>
      <c r="D25" s="106"/>
      <c r="E25" s="48"/>
      <c r="F25" s="47"/>
      <c r="G25" s="105" t="s">
        <v>10</v>
      </c>
      <c r="H25" s="106"/>
    </row>
    <row r="26" spans="1:8" ht="15" thickBot="1" x14ac:dyDescent="0.25">
      <c r="A26" s="49" t="s">
        <v>80</v>
      </c>
      <c r="B26" s="50"/>
      <c r="C26" s="51"/>
      <c r="D26" s="50"/>
      <c r="E26" s="51"/>
      <c r="F26" s="50"/>
      <c r="G26" s="51"/>
      <c r="H26" s="50"/>
    </row>
    <row r="27" spans="1:8" ht="15" customHeight="1" thickBot="1" x14ac:dyDescent="0.25">
      <c r="A27" s="86"/>
      <c r="B27" s="55"/>
      <c r="C27" s="110"/>
      <c r="D27" s="111"/>
      <c r="E27" s="56"/>
      <c r="F27" s="55"/>
      <c r="G27" s="107">
        <f>A27*C27</f>
        <v>0</v>
      </c>
      <c r="H27" s="108"/>
    </row>
    <row r="28" spans="1:8" ht="15" customHeight="1" x14ac:dyDescent="0.2">
      <c r="A28" s="85"/>
      <c r="B28" s="85"/>
      <c r="C28" s="85"/>
      <c r="D28" s="85"/>
      <c r="E28" s="85"/>
      <c r="F28" s="85"/>
      <c r="G28" s="85"/>
      <c r="H28" s="85"/>
    </row>
    <row r="29" spans="1:8" x14ac:dyDescent="0.2">
      <c r="A29" s="41" t="s">
        <v>48</v>
      </c>
    </row>
    <row r="30" spans="1:8" ht="7.5" customHeight="1" thickBot="1" x14ac:dyDescent="0.25"/>
    <row r="31" spans="1:8" x14ac:dyDescent="0.2">
      <c r="A31" s="45" t="s">
        <v>49</v>
      </c>
      <c r="B31" s="46"/>
      <c r="C31" s="105"/>
      <c r="D31" s="109"/>
      <c r="E31" s="48"/>
      <c r="F31" s="47"/>
      <c r="G31" s="105" t="s">
        <v>10</v>
      </c>
      <c r="H31" s="106"/>
    </row>
    <row r="32" spans="1:8" ht="15" thickBot="1" x14ac:dyDescent="0.25">
      <c r="A32" s="49"/>
      <c r="B32" s="50"/>
      <c r="C32" s="49"/>
      <c r="D32" s="51"/>
      <c r="E32" s="51"/>
      <c r="F32" s="50"/>
      <c r="G32" s="51"/>
      <c r="H32" s="50"/>
    </row>
    <row r="33" spans="1:8" ht="15" thickBot="1" x14ac:dyDescent="0.25">
      <c r="A33" s="54"/>
      <c r="B33" s="55"/>
      <c r="C33" s="58"/>
      <c r="D33" s="56"/>
      <c r="E33" s="56"/>
      <c r="F33" s="55"/>
      <c r="G33" s="107">
        <f>A33*MahlzeitErsatz</f>
        <v>0</v>
      </c>
      <c r="H33" s="108"/>
    </row>
    <row r="35" spans="1:8" x14ac:dyDescent="0.2">
      <c r="A35" s="41" t="s">
        <v>66</v>
      </c>
    </row>
    <row r="36" spans="1:8" ht="7.5" customHeight="1" thickBot="1" x14ac:dyDescent="0.25"/>
    <row r="37" spans="1:8" x14ac:dyDescent="0.2">
      <c r="A37" s="45" t="s">
        <v>67</v>
      </c>
      <c r="B37" s="46"/>
      <c r="C37" s="105"/>
      <c r="D37" s="109"/>
      <c r="E37" s="48"/>
      <c r="F37" s="47"/>
      <c r="G37" s="105" t="s">
        <v>10</v>
      </c>
      <c r="H37" s="106"/>
    </row>
    <row r="38" spans="1:8" ht="15" thickBot="1" x14ac:dyDescent="0.25">
      <c r="A38" s="49"/>
      <c r="B38" s="50"/>
      <c r="C38" s="49"/>
      <c r="D38" s="51"/>
      <c r="E38" s="51"/>
      <c r="F38" s="50"/>
      <c r="G38" s="51"/>
      <c r="H38" s="50"/>
    </row>
    <row r="39" spans="1:8" ht="15" thickBot="1" x14ac:dyDescent="0.25">
      <c r="A39" s="54"/>
      <c r="B39" s="55"/>
      <c r="C39" s="58"/>
      <c r="D39" s="56"/>
      <c r="E39" s="56"/>
      <c r="F39" s="55"/>
      <c r="G39" s="107">
        <f>A39*BasisDaten!F4</f>
        <v>0</v>
      </c>
      <c r="H39" s="108"/>
    </row>
    <row r="41" spans="1:8" x14ac:dyDescent="0.2">
      <c r="A41" s="41" t="s">
        <v>81</v>
      </c>
      <c r="C41" s="90" t="s">
        <v>100</v>
      </c>
      <c r="G41" s="91"/>
    </row>
    <row r="42" spans="1:8" ht="7.5" customHeight="1" thickBot="1" x14ac:dyDescent="0.25">
      <c r="A42" s="21"/>
    </row>
    <row r="43" spans="1:8" ht="15" customHeight="1" x14ac:dyDescent="0.2">
      <c r="A43" s="45" t="s">
        <v>20</v>
      </c>
      <c r="B43" s="46"/>
      <c r="C43" s="105" t="s">
        <v>79</v>
      </c>
      <c r="D43" s="106"/>
      <c r="E43" s="48"/>
      <c r="F43" s="47"/>
      <c r="G43" s="105" t="s">
        <v>10</v>
      </c>
      <c r="H43" s="106"/>
    </row>
    <row r="44" spans="1:8" ht="15" thickBot="1" x14ac:dyDescent="0.25">
      <c r="A44" s="49"/>
      <c r="B44" s="50"/>
      <c r="C44" s="51"/>
      <c r="D44" s="50"/>
      <c r="E44" s="51"/>
      <c r="F44" s="50"/>
      <c r="G44" s="51"/>
      <c r="H44" s="50"/>
    </row>
    <row r="45" spans="1:8" ht="15" customHeight="1" thickBot="1" x14ac:dyDescent="0.25">
      <c r="A45" s="86"/>
      <c r="B45" s="55"/>
      <c r="C45" s="110"/>
      <c r="D45" s="111"/>
      <c r="E45" s="56"/>
      <c r="F45" s="55"/>
      <c r="G45" s="107">
        <f>A45*C45</f>
        <v>0</v>
      </c>
      <c r="H45" s="108"/>
    </row>
    <row r="48" spans="1:8" ht="15" x14ac:dyDescent="0.25">
      <c r="A48" s="57" t="s">
        <v>93</v>
      </c>
      <c r="B48" s="57"/>
      <c r="C48" s="57"/>
      <c r="D48" s="57"/>
      <c r="E48" s="57"/>
      <c r="F48" s="57"/>
      <c r="G48" s="113">
        <f>G22+G27+G33+G39+IF(G41="Ja",G45,0)</f>
        <v>0</v>
      </c>
      <c r="H48" s="113"/>
    </row>
    <row r="50" spans="1:8" x14ac:dyDescent="0.2">
      <c r="G50" s="112" t="s">
        <v>51</v>
      </c>
      <c r="H50" s="112"/>
    </row>
    <row r="52" spans="1:8" x14ac:dyDescent="0.2">
      <c r="A52" s="114">
        <f>Abrechnung!$I$8</f>
        <v>0</v>
      </c>
      <c r="B52" s="114"/>
      <c r="C52" s="114"/>
      <c r="D52" s="114"/>
      <c r="E52" s="114"/>
    </row>
    <row r="53" spans="1:8" x14ac:dyDescent="0.2">
      <c r="A53" s="52">
        <f>Abrechnung!$S$8</f>
        <v>0</v>
      </c>
    </row>
    <row r="54" spans="1:8" x14ac:dyDescent="0.2">
      <c r="G54" s="112" t="s">
        <v>52</v>
      </c>
      <c r="H54" s="112"/>
    </row>
  </sheetData>
  <sheetProtection algorithmName="SHA-512" hashValue="R97PxSZJkZf4ojUZn0x7hzz0mUn1OBICnpDEmziK9mLr6qGmqpnSxJvVNphU9Kj6a2WP+L/+UjUo9b9OzK8orA==" saltValue="zsrfOMcBjceKfZyLPihDqg==" spinCount="100000" sheet="1" objects="1" scenarios="1" selectLockedCells="1"/>
  <mergeCells count="30">
    <mergeCell ref="C31:D31"/>
    <mergeCell ref="G31:H31"/>
    <mergeCell ref="G33:H33"/>
    <mergeCell ref="A52:E52"/>
    <mergeCell ref="G54:H54"/>
    <mergeCell ref="G37:H37"/>
    <mergeCell ref="G39:H39"/>
    <mergeCell ref="G48:H48"/>
    <mergeCell ref="G50:H50"/>
    <mergeCell ref="C37:D37"/>
    <mergeCell ref="C45:D45"/>
    <mergeCell ref="G45:H45"/>
    <mergeCell ref="C43:D43"/>
    <mergeCell ref="G43:H43"/>
    <mergeCell ref="C27:D27"/>
    <mergeCell ref="G27:H27"/>
    <mergeCell ref="C25:D25"/>
    <mergeCell ref="G25:H25"/>
    <mergeCell ref="A9:B9"/>
    <mergeCell ref="C9:F9"/>
    <mergeCell ref="A11:B11"/>
    <mergeCell ref="C11:E11"/>
    <mergeCell ref="A13:B13"/>
    <mergeCell ref="C13:F13"/>
    <mergeCell ref="A15:B15"/>
    <mergeCell ref="C15:F15"/>
    <mergeCell ref="C20:D20"/>
    <mergeCell ref="G20:H20"/>
    <mergeCell ref="C22:D22"/>
    <mergeCell ref="G22:H22"/>
  </mergeCells>
  <phoneticPr fontId="17" type="noConversion"/>
  <conditionalFormatting sqref="A22 A27 A33 A39">
    <cfRule type="expression" dxfId="106" priority="8" stopIfTrue="1">
      <formula>A22=""</formula>
    </cfRule>
  </conditionalFormatting>
  <conditionalFormatting sqref="A45">
    <cfRule type="expression" dxfId="105" priority="3" stopIfTrue="1">
      <formula>A45=""</formula>
    </cfRule>
  </conditionalFormatting>
  <conditionalFormatting sqref="A52:E52 A53">
    <cfRule type="cellIs" dxfId="104" priority="7" stopIfTrue="1" operator="greaterThan">
      <formula>1</formula>
    </cfRule>
  </conditionalFormatting>
  <conditionalFormatting sqref="C22:D22 C27:D27">
    <cfRule type="expression" dxfId="103" priority="16" stopIfTrue="1">
      <formula>A22="p"</formula>
    </cfRule>
    <cfRule type="cellIs" dxfId="102" priority="17" stopIfTrue="1" operator="greaterThanOrEqual">
      <formula>1</formula>
    </cfRule>
  </conditionalFormatting>
  <conditionalFormatting sqref="C45:D45">
    <cfRule type="expression" dxfId="101" priority="5" stopIfTrue="1">
      <formula>A45="p"</formula>
    </cfRule>
    <cfRule type="cellIs" dxfId="100" priority="6" stopIfTrue="1" operator="greaterThanOrEqual">
      <formula>1</formula>
    </cfRule>
  </conditionalFormatting>
  <conditionalFormatting sqref="C9:F9 C13:F13">
    <cfRule type="expression" dxfId="99" priority="9" stopIfTrue="1">
      <formula>C9=""</formula>
    </cfRule>
  </conditionalFormatting>
  <conditionalFormatting sqref="C15:F15">
    <cfRule type="expression" dxfId="98" priority="1" stopIfTrue="1">
      <formula>C15=""</formula>
    </cfRule>
  </conditionalFormatting>
  <conditionalFormatting sqref="E22 E27">
    <cfRule type="cellIs" dxfId="97" priority="11" stopIfTrue="1" operator="equal">
      <formula>0</formula>
    </cfRule>
  </conditionalFormatting>
  <conditionalFormatting sqref="E45">
    <cfRule type="cellIs" dxfId="96" priority="4" stopIfTrue="1" operator="equal">
      <formula>0</formula>
    </cfRule>
  </conditionalFormatting>
  <conditionalFormatting sqref="G41">
    <cfRule type="expression" dxfId="95" priority="2" stopIfTrue="1">
      <formula>G41=""</formula>
    </cfRule>
  </conditionalFormatting>
  <pageMargins left="0.74803149606299213" right="0.74803149606299213" top="0.78740157480314965" bottom="0.78740157480314965" header="0.51181102362204722" footer="0.51181102362204722"/>
  <pageSetup paperSize="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85790B7-5D0F-4E20-BFA7-8510D177DB9C}">
          <x14:formula1>
            <xm:f>BasisDaten!$E$10:$E$11</xm:f>
          </x14:formula1>
          <xm:sqref>G41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5:H54"/>
  <sheetViews>
    <sheetView showGridLines="0" zoomScaleNormal="100" workbookViewId="0">
      <selection activeCell="C9" sqref="C9:F9"/>
    </sheetView>
  </sheetViews>
  <sheetFormatPr baseColWidth="10" defaultColWidth="9.140625" defaultRowHeight="14.25" x14ac:dyDescent="0.2"/>
  <cols>
    <col min="1" max="1" width="11.28515625" style="41" bestFit="1" customWidth="1"/>
    <col min="2" max="16384" width="9.140625" style="41"/>
  </cols>
  <sheetData>
    <row r="5" spans="1:6" x14ac:dyDescent="0.2">
      <c r="A5" s="42"/>
      <c r="B5" s="42"/>
      <c r="C5" s="42"/>
      <c r="D5" s="42"/>
    </row>
    <row r="7" spans="1:6" ht="20.25" x14ac:dyDescent="0.3">
      <c r="A7" s="43" t="s">
        <v>38</v>
      </c>
      <c r="B7" s="43"/>
      <c r="C7" s="43"/>
      <c r="D7" s="44"/>
    </row>
    <row r="8" spans="1:6" ht="20.25" x14ac:dyDescent="0.3">
      <c r="A8" s="43"/>
      <c r="B8" s="43"/>
      <c r="C8" s="43"/>
    </row>
    <row r="9" spans="1:6" x14ac:dyDescent="0.2">
      <c r="A9" s="103" t="s">
        <v>41</v>
      </c>
      <c r="B9" s="103"/>
      <c r="C9" s="104"/>
      <c r="D9" s="104"/>
      <c r="E9" s="104"/>
      <c r="F9" s="104"/>
    </row>
    <row r="10" spans="1:6" ht="7.5" customHeight="1" x14ac:dyDescent="0.2"/>
    <row r="11" spans="1:6" x14ac:dyDescent="0.2">
      <c r="A11" s="103" t="s">
        <v>40</v>
      </c>
      <c r="B11" s="103"/>
      <c r="C11" s="104" t="s">
        <v>83</v>
      </c>
      <c r="D11" s="104"/>
      <c r="E11" s="104"/>
    </row>
    <row r="12" spans="1:6" ht="7.5" customHeight="1" x14ac:dyDescent="0.2"/>
    <row r="13" spans="1:6" x14ac:dyDescent="0.2">
      <c r="A13" s="103" t="s">
        <v>42</v>
      </c>
      <c r="B13" s="103"/>
      <c r="C13" s="104"/>
      <c r="D13" s="104"/>
      <c r="E13" s="104"/>
      <c r="F13" s="104"/>
    </row>
    <row r="14" spans="1:6" ht="7.5" customHeight="1" x14ac:dyDescent="0.2"/>
    <row r="15" spans="1:6" x14ac:dyDescent="0.2">
      <c r="A15" s="103" t="s">
        <v>95</v>
      </c>
      <c r="B15" s="103"/>
      <c r="C15" s="104"/>
      <c r="D15" s="104"/>
      <c r="E15" s="104"/>
      <c r="F15" s="104"/>
    </row>
    <row r="18" spans="1:8" x14ac:dyDescent="0.2">
      <c r="A18" s="41" t="s">
        <v>47</v>
      </c>
    </row>
    <row r="19" spans="1:8" ht="7.5" customHeight="1" thickBot="1" x14ac:dyDescent="0.25"/>
    <row r="20" spans="1:8" ht="15" customHeight="1" x14ac:dyDescent="0.2">
      <c r="A20" s="45" t="s">
        <v>43</v>
      </c>
      <c r="B20" s="46"/>
      <c r="C20" s="105" t="s">
        <v>45</v>
      </c>
      <c r="D20" s="106"/>
      <c r="E20" s="48" t="s">
        <v>46</v>
      </c>
      <c r="F20" s="47"/>
      <c r="G20" s="105" t="s">
        <v>10</v>
      </c>
      <c r="H20" s="106"/>
    </row>
    <row r="21" spans="1:8" ht="15" thickBot="1" x14ac:dyDescent="0.25">
      <c r="A21" s="49" t="s">
        <v>44</v>
      </c>
      <c r="B21" s="50"/>
      <c r="C21" s="51"/>
      <c r="D21" s="50"/>
      <c r="E21" s="51"/>
      <c r="F21" s="50"/>
      <c r="G21" s="51"/>
      <c r="H21" s="50"/>
    </row>
    <row r="22" spans="1:8" ht="15" customHeight="1" thickBot="1" x14ac:dyDescent="0.25">
      <c r="A22" s="54"/>
      <c r="B22" s="55"/>
      <c r="C22" s="110"/>
      <c r="D22" s="111"/>
      <c r="E22" s="56">
        <f>IF(A22="p","",(A22*C22))</f>
        <v>0</v>
      </c>
      <c r="F22" s="55"/>
      <c r="G22" s="107" t="str">
        <f>IF(A22="p",Auslandpauschale,IF(E22&gt;0,kmErsatz*E22,"0.00"))</f>
        <v>0.00</v>
      </c>
      <c r="H22" s="108" t="str">
        <f>IF(F22="p",Auslandpauschale,IF(F22&gt;0,kmErsatz*F22,""))</f>
        <v/>
      </c>
    </row>
    <row r="23" spans="1:8" x14ac:dyDescent="0.2">
      <c r="A23" s="21" t="s">
        <v>74</v>
      </c>
    </row>
    <row r="24" spans="1:8" ht="7.5" customHeight="1" thickBot="1" x14ac:dyDescent="0.25">
      <c r="A24" s="21"/>
    </row>
    <row r="25" spans="1:8" ht="15" customHeight="1" x14ac:dyDescent="0.2">
      <c r="A25" s="45" t="s">
        <v>78</v>
      </c>
      <c r="B25" s="46"/>
      <c r="C25" s="105" t="s">
        <v>79</v>
      </c>
      <c r="D25" s="106"/>
      <c r="E25" s="48"/>
      <c r="F25" s="47"/>
      <c r="G25" s="105" t="s">
        <v>10</v>
      </c>
      <c r="H25" s="106"/>
    </row>
    <row r="26" spans="1:8" ht="15" thickBot="1" x14ac:dyDescent="0.25">
      <c r="A26" s="49" t="s">
        <v>80</v>
      </c>
      <c r="B26" s="50"/>
      <c r="C26" s="51"/>
      <c r="D26" s="50"/>
      <c r="E26" s="51"/>
      <c r="F26" s="50"/>
      <c r="G26" s="51"/>
      <c r="H26" s="50"/>
    </row>
    <row r="27" spans="1:8" ht="15" customHeight="1" thickBot="1" x14ac:dyDescent="0.25">
      <c r="A27" s="86"/>
      <c r="B27" s="55"/>
      <c r="C27" s="110"/>
      <c r="D27" s="111"/>
      <c r="E27" s="56"/>
      <c r="F27" s="55"/>
      <c r="G27" s="107">
        <f>A27*C27</f>
        <v>0</v>
      </c>
      <c r="H27" s="108"/>
    </row>
    <row r="28" spans="1:8" ht="15" customHeight="1" x14ac:dyDescent="0.2">
      <c r="A28" s="85"/>
      <c r="B28" s="85"/>
      <c r="C28" s="85"/>
      <c r="D28" s="85"/>
      <c r="E28" s="85"/>
      <c r="F28" s="85"/>
      <c r="G28" s="85"/>
      <c r="H28" s="85"/>
    </row>
    <row r="29" spans="1:8" x14ac:dyDescent="0.2">
      <c r="A29" s="41" t="s">
        <v>48</v>
      </c>
    </row>
    <row r="30" spans="1:8" ht="7.5" customHeight="1" thickBot="1" x14ac:dyDescent="0.25"/>
    <row r="31" spans="1:8" x14ac:dyDescent="0.2">
      <c r="A31" s="45" t="s">
        <v>49</v>
      </c>
      <c r="B31" s="46"/>
      <c r="C31" s="105"/>
      <c r="D31" s="109"/>
      <c r="E31" s="48"/>
      <c r="F31" s="47"/>
      <c r="G31" s="105" t="s">
        <v>10</v>
      </c>
      <c r="H31" s="106"/>
    </row>
    <row r="32" spans="1:8" ht="15" thickBot="1" x14ac:dyDescent="0.25">
      <c r="A32" s="49"/>
      <c r="B32" s="50"/>
      <c r="C32" s="49"/>
      <c r="D32" s="51"/>
      <c r="E32" s="51"/>
      <c r="F32" s="50"/>
      <c r="G32" s="51"/>
      <c r="H32" s="50"/>
    </row>
    <row r="33" spans="1:8" ht="15" thickBot="1" x14ac:dyDescent="0.25">
      <c r="A33" s="54"/>
      <c r="B33" s="55"/>
      <c r="C33" s="58"/>
      <c r="D33" s="56"/>
      <c r="E33" s="56"/>
      <c r="F33" s="55"/>
      <c r="G33" s="107">
        <f>A33*MahlzeitErsatz</f>
        <v>0</v>
      </c>
      <c r="H33" s="108"/>
    </row>
    <row r="35" spans="1:8" x14ac:dyDescent="0.2">
      <c r="A35" s="41" t="s">
        <v>66</v>
      </c>
    </row>
    <row r="36" spans="1:8" ht="7.5" customHeight="1" thickBot="1" x14ac:dyDescent="0.25"/>
    <row r="37" spans="1:8" x14ac:dyDescent="0.2">
      <c r="A37" s="45" t="s">
        <v>67</v>
      </c>
      <c r="B37" s="46"/>
      <c r="C37" s="105"/>
      <c r="D37" s="109"/>
      <c r="E37" s="48"/>
      <c r="F37" s="47"/>
      <c r="G37" s="105" t="s">
        <v>10</v>
      </c>
      <c r="H37" s="106"/>
    </row>
    <row r="38" spans="1:8" ht="15" thickBot="1" x14ac:dyDescent="0.25">
      <c r="A38" s="49"/>
      <c r="B38" s="50"/>
      <c r="C38" s="49"/>
      <c r="D38" s="51"/>
      <c r="E38" s="51"/>
      <c r="F38" s="50"/>
      <c r="G38" s="51"/>
      <c r="H38" s="50"/>
    </row>
    <row r="39" spans="1:8" ht="15" thickBot="1" x14ac:dyDescent="0.25">
      <c r="A39" s="54"/>
      <c r="B39" s="55"/>
      <c r="C39" s="58"/>
      <c r="D39" s="56"/>
      <c r="E39" s="56"/>
      <c r="F39" s="55"/>
      <c r="G39" s="107">
        <f>A39*BasisDaten!F4</f>
        <v>0</v>
      </c>
      <c r="H39" s="108"/>
    </row>
    <row r="41" spans="1:8" x14ac:dyDescent="0.2">
      <c r="A41" s="41" t="s">
        <v>81</v>
      </c>
      <c r="C41" s="90" t="s">
        <v>100</v>
      </c>
      <c r="G41" s="91"/>
    </row>
    <row r="42" spans="1:8" ht="7.5" customHeight="1" thickBot="1" x14ac:dyDescent="0.25">
      <c r="A42" s="21"/>
    </row>
    <row r="43" spans="1:8" ht="15" customHeight="1" x14ac:dyDescent="0.2">
      <c r="A43" s="45" t="s">
        <v>20</v>
      </c>
      <c r="B43" s="46"/>
      <c r="C43" s="105" t="s">
        <v>79</v>
      </c>
      <c r="D43" s="106"/>
      <c r="E43" s="48"/>
      <c r="F43" s="47"/>
      <c r="G43" s="105" t="s">
        <v>10</v>
      </c>
      <c r="H43" s="106"/>
    </row>
    <row r="44" spans="1:8" ht="15" thickBot="1" x14ac:dyDescent="0.25">
      <c r="A44" s="49"/>
      <c r="B44" s="50"/>
      <c r="C44" s="51"/>
      <c r="D44" s="50"/>
      <c r="E44" s="51"/>
      <c r="F44" s="50"/>
      <c r="G44" s="51"/>
      <c r="H44" s="50"/>
    </row>
    <row r="45" spans="1:8" ht="15" customHeight="1" thickBot="1" x14ac:dyDescent="0.25">
      <c r="A45" s="86"/>
      <c r="B45" s="55"/>
      <c r="C45" s="110"/>
      <c r="D45" s="111"/>
      <c r="E45" s="56"/>
      <c r="F45" s="55"/>
      <c r="G45" s="107">
        <f>A45*C45</f>
        <v>0</v>
      </c>
      <c r="H45" s="108"/>
    </row>
    <row r="48" spans="1:8" ht="15" x14ac:dyDescent="0.25">
      <c r="A48" s="57" t="s">
        <v>93</v>
      </c>
      <c r="B48" s="57"/>
      <c r="C48" s="57"/>
      <c r="D48" s="57"/>
      <c r="E48" s="57"/>
      <c r="F48" s="57"/>
      <c r="G48" s="113">
        <f>G22+G27+G33+G39+IF(G41="Ja",G45,0)</f>
        <v>0</v>
      </c>
      <c r="H48" s="113"/>
    </row>
    <row r="50" spans="1:8" x14ac:dyDescent="0.2">
      <c r="G50" s="112" t="s">
        <v>51</v>
      </c>
      <c r="H50" s="112"/>
    </row>
    <row r="53" spans="1:8" x14ac:dyDescent="0.2">
      <c r="A53" s="52">
        <f>Abrechnung!$S$8</f>
        <v>0</v>
      </c>
    </row>
    <row r="54" spans="1:8" x14ac:dyDescent="0.2">
      <c r="G54" s="112" t="s">
        <v>52</v>
      </c>
      <c r="H54" s="112"/>
    </row>
  </sheetData>
  <sheetProtection algorithmName="SHA-512" hashValue="dYG62lQ8/1XtZfAsJtTR4rZsOl99v/omAQRfYJ7eAFqbzfznl0hkPJn7Bf5BgYi3Rxax5ZF8jaMp4WcSUB3zsg==" saltValue="36rg1hib41uPtnlakW1nfA==" spinCount="100000" sheet="1" objects="1" scenarios="1" selectLockedCells="1"/>
  <mergeCells count="29">
    <mergeCell ref="C43:D43"/>
    <mergeCell ref="G43:H43"/>
    <mergeCell ref="C45:D45"/>
    <mergeCell ref="G45:H45"/>
    <mergeCell ref="C31:D31"/>
    <mergeCell ref="G31:H31"/>
    <mergeCell ref="G33:H33"/>
    <mergeCell ref="C37:D37"/>
    <mergeCell ref="G54:H54"/>
    <mergeCell ref="G37:H37"/>
    <mergeCell ref="G39:H39"/>
    <mergeCell ref="G48:H48"/>
    <mergeCell ref="G50:H50"/>
    <mergeCell ref="C27:D27"/>
    <mergeCell ref="G27:H27"/>
    <mergeCell ref="C25:D25"/>
    <mergeCell ref="G25:H25"/>
    <mergeCell ref="A9:B9"/>
    <mergeCell ref="C9:F9"/>
    <mergeCell ref="A11:B11"/>
    <mergeCell ref="C11:E11"/>
    <mergeCell ref="A13:B13"/>
    <mergeCell ref="C13:F13"/>
    <mergeCell ref="A15:B15"/>
    <mergeCell ref="C15:F15"/>
    <mergeCell ref="C20:D20"/>
    <mergeCell ref="G20:H20"/>
    <mergeCell ref="C22:D22"/>
    <mergeCell ref="G22:H22"/>
  </mergeCells>
  <phoneticPr fontId="17" type="noConversion"/>
  <conditionalFormatting sqref="A22 A27 A33 A39">
    <cfRule type="expression" dxfId="94" priority="8" stopIfTrue="1">
      <formula>A22=""</formula>
    </cfRule>
  </conditionalFormatting>
  <conditionalFormatting sqref="A45">
    <cfRule type="expression" dxfId="93" priority="3" stopIfTrue="1">
      <formula>A45=""</formula>
    </cfRule>
  </conditionalFormatting>
  <conditionalFormatting sqref="A53">
    <cfRule type="cellIs" dxfId="92" priority="7" stopIfTrue="1" operator="greaterThan">
      <formula>1</formula>
    </cfRule>
  </conditionalFormatting>
  <conditionalFormatting sqref="C22:D22 C27:D27">
    <cfRule type="expression" dxfId="91" priority="12" stopIfTrue="1">
      <formula>A22="p"</formula>
    </cfRule>
    <cfRule type="cellIs" dxfId="90" priority="13" stopIfTrue="1" operator="greaterThanOrEqual">
      <formula>1</formula>
    </cfRule>
  </conditionalFormatting>
  <conditionalFormatting sqref="C45:D45">
    <cfRule type="expression" dxfId="89" priority="5" stopIfTrue="1">
      <formula>A45="p"</formula>
    </cfRule>
    <cfRule type="cellIs" dxfId="88" priority="6" stopIfTrue="1" operator="greaterThanOrEqual">
      <formula>1</formula>
    </cfRule>
  </conditionalFormatting>
  <conditionalFormatting sqref="C9:F9 C13:F13">
    <cfRule type="expression" dxfId="87" priority="9" stopIfTrue="1">
      <formula>C9=""</formula>
    </cfRule>
  </conditionalFormatting>
  <conditionalFormatting sqref="C15:F15">
    <cfRule type="expression" dxfId="86" priority="2" stopIfTrue="1">
      <formula>C15=""</formula>
    </cfRule>
  </conditionalFormatting>
  <conditionalFormatting sqref="E22 E27">
    <cfRule type="cellIs" dxfId="85" priority="11" stopIfTrue="1" operator="equal">
      <formula>0</formula>
    </cfRule>
  </conditionalFormatting>
  <conditionalFormatting sqref="E45">
    <cfRule type="cellIs" dxfId="84" priority="4" stopIfTrue="1" operator="equal">
      <formula>0</formula>
    </cfRule>
  </conditionalFormatting>
  <conditionalFormatting sqref="G41">
    <cfRule type="expression" dxfId="83" priority="1" stopIfTrue="1">
      <formula>G41=""</formula>
    </cfRule>
  </conditionalFormatting>
  <pageMargins left="0.74803149606299213" right="0.74803149606299213" top="0.78740157480314965" bottom="0.78740157480314965" header="0.51181102362204722" footer="0.51181102362204722"/>
  <pageSetup paperSize="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F5D510F-ADE0-47F2-9A0A-F0BFF4BAACB8}">
          <x14:formula1>
            <xm:f>BasisDaten!$E$10:$E$11</xm:f>
          </x14:formula1>
          <xm:sqref>G41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5:H54"/>
  <sheetViews>
    <sheetView showGridLines="0" zoomScaleNormal="100" workbookViewId="0">
      <selection activeCell="C9" sqref="C9:F9"/>
    </sheetView>
  </sheetViews>
  <sheetFormatPr baseColWidth="10" defaultColWidth="9.140625" defaultRowHeight="14.25" x14ac:dyDescent="0.2"/>
  <cols>
    <col min="1" max="1" width="11.28515625" style="41" bestFit="1" customWidth="1"/>
    <col min="2" max="16384" width="9.140625" style="41"/>
  </cols>
  <sheetData>
    <row r="5" spans="1:6" x14ac:dyDescent="0.2">
      <c r="A5" s="42"/>
      <c r="B5" s="42"/>
      <c r="C5" s="42"/>
      <c r="D5" s="42"/>
    </row>
    <row r="7" spans="1:6" ht="20.25" x14ac:dyDescent="0.3">
      <c r="A7" s="43" t="s">
        <v>38</v>
      </c>
      <c r="B7" s="43"/>
      <c r="C7" s="43"/>
      <c r="D7" s="44"/>
    </row>
    <row r="8" spans="1:6" ht="20.25" x14ac:dyDescent="0.3">
      <c r="A8" s="43"/>
      <c r="B8" s="43"/>
      <c r="C8" s="43"/>
    </row>
    <row r="9" spans="1:6" x14ac:dyDescent="0.2">
      <c r="A9" s="103" t="s">
        <v>41</v>
      </c>
      <c r="B9" s="103"/>
      <c r="C9" s="104"/>
      <c r="D9" s="104"/>
      <c r="E9" s="104"/>
      <c r="F9" s="104"/>
    </row>
    <row r="10" spans="1:6" ht="7.5" customHeight="1" x14ac:dyDescent="0.2"/>
    <row r="11" spans="1:6" x14ac:dyDescent="0.2">
      <c r="A11" s="103" t="s">
        <v>40</v>
      </c>
      <c r="B11" s="103"/>
      <c r="C11" s="104" t="s">
        <v>82</v>
      </c>
      <c r="D11" s="104"/>
      <c r="E11" s="104"/>
    </row>
    <row r="12" spans="1:6" ht="7.5" customHeight="1" x14ac:dyDescent="0.2"/>
    <row r="13" spans="1:6" x14ac:dyDescent="0.2">
      <c r="A13" s="103" t="s">
        <v>42</v>
      </c>
      <c r="B13" s="103"/>
      <c r="C13" s="104"/>
      <c r="D13" s="104"/>
      <c r="E13" s="104"/>
      <c r="F13" s="104"/>
    </row>
    <row r="14" spans="1:6" ht="7.5" customHeight="1" x14ac:dyDescent="0.2"/>
    <row r="15" spans="1:6" x14ac:dyDescent="0.2">
      <c r="A15" s="103" t="s">
        <v>95</v>
      </c>
      <c r="B15" s="103"/>
      <c r="C15" s="104"/>
      <c r="D15" s="104"/>
      <c r="E15" s="104"/>
      <c r="F15" s="104"/>
    </row>
    <row r="18" spans="1:8" x14ac:dyDescent="0.2">
      <c r="A18" s="41" t="s">
        <v>47</v>
      </c>
    </row>
    <row r="19" spans="1:8" ht="7.5" customHeight="1" thickBot="1" x14ac:dyDescent="0.25"/>
    <row r="20" spans="1:8" ht="15" customHeight="1" x14ac:dyDescent="0.2">
      <c r="A20" s="45" t="s">
        <v>43</v>
      </c>
      <c r="B20" s="46"/>
      <c r="C20" s="105" t="s">
        <v>45</v>
      </c>
      <c r="D20" s="106"/>
      <c r="E20" s="48" t="s">
        <v>46</v>
      </c>
      <c r="F20" s="47"/>
      <c r="G20" s="105" t="s">
        <v>10</v>
      </c>
      <c r="H20" s="106"/>
    </row>
    <row r="21" spans="1:8" ht="15" thickBot="1" x14ac:dyDescent="0.25">
      <c r="A21" s="49" t="s">
        <v>44</v>
      </c>
      <c r="B21" s="50"/>
      <c r="C21" s="51"/>
      <c r="D21" s="50"/>
      <c r="E21" s="51"/>
      <c r="F21" s="50"/>
      <c r="G21" s="51"/>
      <c r="H21" s="50"/>
    </row>
    <row r="22" spans="1:8" ht="15" customHeight="1" thickBot="1" x14ac:dyDescent="0.25">
      <c r="A22" s="54"/>
      <c r="B22" s="55"/>
      <c r="C22" s="110"/>
      <c r="D22" s="111"/>
      <c r="E22" s="56">
        <f>IF(A22="p","",(A22*C22))</f>
        <v>0</v>
      </c>
      <c r="F22" s="55"/>
      <c r="G22" s="107" t="str">
        <f>IF(A22="p",Auslandpauschale,IF(E22&gt;0,kmErsatz*E22,"0.00"))</f>
        <v>0.00</v>
      </c>
      <c r="H22" s="108" t="str">
        <f>IF(F22="p",Auslandpauschale,IF(F22&gt;0,kmErsatz*F22,""))</f>
        <v/>
      </c>
    </row>
    <row r="23" spans="1:8" x14ac:dyDescent="0.2">
      <c r="A23" s="21" t="s">
        <v>74</v>
      </c>
    </row>
    <row r="24" spans="1:8" ht="7.5" customHeight="1" thickBot="1" x14ac:dyDescent="0.25">
      <c r="A24" s="21"/>
    </row>
    <row r="25" spans="1:8" ht="15" customHeight="1" x14ac:dyDescent="0.2">
      <c r="A25" s="45" t="s">
        <v>78</v>
      </c>
      <c r="B25" s="46"/>
      <c r="C25" s="105" t="s">
        <v>79</v>
      </c>
      <c r="D25" s="106"/>
      <c r="E25" s="48"/>
      <c r="F25" s="47"/>
      <c r="G25" s="105" t="s">
        <v>10</v>
      </c>
      <c r="H25" s="106"/>
    </row>
    <row r="26" spans="1:8" ht="15" thickBot="1" x14ac:dyDescent="0.25">
      <c r="A26" s="49" t="s">
        <v>80</v>
      </c>
      <c r="B26" s="50"/>
      <c r="C26" s="51"/>
      <c r="D26" s="50"/>
      <c r="E26" s="51"/>
      <c r="F26" s="50"/>
      <c r="G26" s="51"/>
      <c r="H26" s="50"/>
    </row>
    <row r="27" spans="1:8" ht="15" customHeight="1" thickBot="1" x14ac:dyDescent="0.25">
      <c r="A27" s="86"/>
      <c r="B27" s="55"/>
      <c r="C27" s="110"/>
      <c r="D27" s="111"/>
      <c r="E27" s="56"/>
      <c r="F27" s="55"/>
      <c r="G27" s="107">
        <f>A27*C27</f>
        <v>0</v>
      </c>
      <c r="H27" s="108"/>
    </row>
    <row r="28" spans="1:8" ht="15" customHeight="1" x14ac:dyDescent="0.2">
      <c r="A28" s="85"/>
      <c r="B28" s="85"/>
      <c r="C28" s="85"/>
      <c r="D28" s="85"/>
      <c r="E28" s="85"/>
      <c r="F28" s="85"/>
      <c r="G28" s="85"/>
      <c r="H28" s="85"/>
    </row>
    <row r="29" spans="1:8" x14ac:dyDescent="0.2">
      <c r="A29" s="41" t="s">
        <v>48</v>
      </c>
    </row>
    <row r="30" spans="1:8" ht="7.5" customHeight="1" thickBot="1" x14ac:dyDescent="0.25"/>
    <row r="31" spans="1:8" x14ac:dyDescent="0.2">
      <c r="A31" s="45" t="s">
        <v>49</v>
      </c>
      <c r="B31" s="46"/>
      <c r="C31" s="105"/>
      <c r="D31" s="109"/>
      <c r="E31" s="48"/>
      <c r="F31" s="47"/>
      <c r="G31" s="105" t="s">
        <v>10</v>
      </c>
      <c r="H31" s="106"/>
    </row>
    <row r="32" spans="1:8" ht="15" thickBot="1" x14ac:dyDescent="0.25">
      <c r="A32" s="49"/>
      <c r="B32" s="50"/>
      <c r="C32" s="49"/>
      <c r="D32" s="51"/>
      <c r="E32" s="51"/>
      <c r="F32" s="50"/>
      <c r="G32" s="51"/>
      <c r="H32" s="50"/>
    </row>
    <row r="33" spans="1:8" ht="15" thickBot="1" x14ac:dyDescent="0.25">
      <c r="A33" s="54"/>
      <c r="B33" s="55"/>
      <c r="C33" s="58"/>
      <c r="D33" s="56"/>
      <c r="E33" s="56"/>
      <c r="F33" s="55"/>
      <c r="G33" s="107">
        <f>A33*MahlzeitErsatz</f>
        <v>0</v>
      </c>
      <c r="H33" s="108"/>
    </row>
    <row r="35" spans="1:8" x14ac:dyDescent="0.2">
      <c r="A35" s="41" t="s">
        <v>66</v>
      </c>
    </row>
    <row r="36" spans="1:8" ht="7.5" customHeight="1" thickBot="1" x14ac:dyDescent="0.25"/>
    <row r="37" spans="1:8" x14ac:dyDescent="0.2">
      <c r="A37" s="45" t="s">
        <v>67</v>
      </c>
      <c r="B37" s="46"/>
      <c r="C37" s="105"/>
      <c r="D37" s="109"/>
      <c r="E37" s="48"/>
      <c r="F37" s="47"/>
      <c r="G37" s="105" t="s">
        <v>10</v>
      </c>
      <c r="H37" s="106"/>
    </row>
    <row r="38" spans="1:8" ht="15" thickBot="1" x14ac:dyDescent="0.25">
      <c r="A38" s="49"/>
      <c r="B38" s="50"/>
      <c r="C38" s="49"/>
      <c r="D38" s="51"/>
      <c r="E38" s="51"/>
      <c r="F38" s="50"/>
      <c r="G38" s="51"/>
      <c r="H38" s="50"/>
    </row>
    <row r="39" spans="1:8" ht="15" thickBot="1" x14ac:dyDescent="0.25">
      <c r="A39" s="54"/>
      <c r="B39" s="55"/>
      <c r="C39" s="58"/>
      <c r="D39" s="56"/>
      <c r="E39" s="56"/>
      <c r="F39" s="55"/>
      <c r="G39" s="107">
        <f>A39*BasisDaten!F4</f>
        <v>0</v>
      </c>
      <c r="H39" s="108"/>
    </row>
    <row r="41" spans="1:8" x14ac:dyDescent="0.2">
      <c r="A41" s="41" t="s">
        <v>81</v>
      </c>
      <c r="C41" s="90" t="s">
        <v>100</v>
      </c>
      <c r="G41" s="91"/>
    </row>
    <row r="42" spans="1:8" ht="7.5" customHeight="1" thickBot="1" x14ac:dyDescent="0.25">
      <c r="A42" s="21"/>
    </row>
    <row r="43" spans="1:8" ht="15" customHeight="1" x14ac:dyDescent="0.2">
      <c r="A43" s="45" t="s">
        <v>20</v>
      </c>
      <c r="B43" s="46"/>
      <c r="C43" s="105" t="s">
        <v>79</v>
      </c>
      <c r="D43" s="106"/>
      <c r="E43" s="48"/>
      <c r="F43" s="47"/>
      <c r="G43" s="105" t="s">
        <v>10</v>
      </c>
      <c r="H43" s="106"/>
    </row>
    <row r="44" spans="1:8" ht="15" thickBot="1" x14ac:dyDescent="0.25">
      <c r="A44" s="49"/>
      <c r="B44" s="50"/>
      <c r="C44" s="51"/>
      <c r="D44" s="50"/>
      <c r="E44" s="51"/>
      <c r="F44" s="50"/>
      <c r="G44" s="51"/>
      <c r="H44" s="50"/>
    </row>
    <row r="45" spans="1:8" ht="15" customHeight="1" thickBot="1" x14ac:dyDescent="0.25">
      <c r="A45" s="86"/>
      <c r="B45" s="55"/>
      <c r="C45" s="110"/>
      <c r="D45" s="111"/>
      <c r="E45" s="56"/>
      <c r="F45" s="55"/>
      <c r="G45" s="107">
        <f>A45*C45</f>
        <v>0</v>
      </c>
      <c r="H45" s="108"/>
    </row>
    <row r="48" spans="1:8" ht="15" x14ac:dyDescent="0.25">
      <c r="A48" s="57" t="s">
        <v>93</v>
      </c>
      <c r="B48" s="57"/>
      <c r="C48" s="57"/>
      <c r="D48" s="57"/>
      <c r="E48" s="57"/>
      <c r="F48" s="57"/>
      <c r="G48" s="113">
        <f>G22+G27+G33+G39+IF(G41="Ja",G45,0)</f>
        <v>0</v>
      </c>
      <c r="H48" s="113"/>
    </row>
    <row r="50" spans="1:8" x14ac:dyDescent="0.2">
      <c r="G50" s="112" t="s">
        <v>51</v>
      </c>
      <c r="H50" s="112"/>
    </row>
    <row r="53" spans="1:8" x14ac:dyDescent="0.2">
      <c r="A53" s="52">
        <f>Abrechnung!$S$8</f>
        <v>0</v>
      </c>
    </row>
    <row r="54" spans="1:8" x14ac:dyDescent="0.2">
      <c r="G54" s="112" t="s">
        <v>52</v>
      </c>
      <c r="H54" s="112"/>
    </row>
  </sheetData>
  <sheetProtection algorithmName="SHA-512" hashValue="56E5P6y5KB4+3GXTyEUHiqgudIPURJJVwUMR/UE6l6Am4FZuq3QqvImZRRlHAM5KaDUIe7nJdoFd28pNJq/GFQ==" saltValue="02VHvbhbrHB46sH95F++Rg==" spinCount="100000" sheet="1" objects="1" scenarios="1" selectLockedCells="1"/>
  <mergeCells count="29">
    <mergeCell ref="G54:H54"/>
    <mergeCell ref="C27:D27"/>
    <mergeCell ref="G27:H27"/>
    <mergeCell ref="C31:D31"/>
    <mergeCell ref="G31:H31"/>
    <mergeCell ref="G33:H33"/>
    <mergeCell ref="G37:H37"/>
    <mergeCell ref="C43:D43"/>
    <mergeCell ref="G43:H43"/>
    <mergeCell ref="C45:D45"/>
    <mergeCell ref="G45:H45"/>
    <mergeCell ref="C37:D37"/>
    <mergeCell ref="G50:H50"/>
    <mergeCell ref="G39:H39"/>
    <mergeCell ref="G48:H48"/>
    <mergeCell ref="A9:B9"/>
    <mergeCell ref="C9:F9"/>
    <mergeCell ref="A11:B11"/>
    <mergeCell ref="C11:E11"/>
    <mergeCell ref="A13:B13"/>
    <mergeCell ref="C13:F13"/>
    <mergeCell ref="C20:D20"/>
    <mergeCell ref="G20:H20"/>
    <mergeCell ref="C25:D25"/>
    <mergeCell ref="A15:B15"/>
    <mergeCell ref="C15:F15"/>
    <mergeCell ref="G25:H25"/>
    <mergeCell ref="C22:D22"/>
    <mergeCell ref="G22:H22"/>
  </mergeCells>
  <phoneticPr fontId="17" type="noConversion"/>
  <conditionalFormatting sqref="A22 A27 A33 A39">
    <cfRule type="expression" dxfId="82" priority="8" stopIfTrue="1">
      <formula>A22=""</formula>
    </cfRule>
  </conditionalFormatting>
  <conditionalFormatting sqref="A45">
    <cfRule type="expression" dxfId="81" priority="3" stopIfTrue="1">
      <formula>A45=""</formula>
    </cfRule>
  </conditionalFormatting>
  <conditionalFormatting sqref="A53">
    <cfRule type="cellIs" dxfId="80" priority="7" stopIfTrue="1" operator="greaterThan">
      <formula>1</formula>
    </cfRule>
  </conditionalFormatting>
  <conditionalFormatting sqref="C22:D22 C27:D27">
    <cfRule type="expression" dxfId="79" priority="12" stopIfTrue="1">
      <formula>A22="p"</formula>
    </cfRule>
    <cfRule type="cellIs" dxfId="78" priority="13" stopIfTrue="1" operator="greaterThanOrEqual">
      <formula>1</formula>
    </cfRule>
  </conditionalFormatting>
  <conditionalFormatting sqref="C45:D45">
    <cfRule type="expression" dxfId="77" priority="5" stopIfTrue="1">
      <formula>A45="p"</formula>
    </cfRule>
    <cfRule type="cellIs" dxfId="76" priority="6" stopIfTrue="1" operator="greaterThanOrEqual">
      <formula>1</formula>
    </cfRule>
  </conditionalFormatting>
  <conditionalFormatting sqref="C9:F9 C13:F13">
    <cfRule type="expression" dxfId="75" priority="9" stopIfTrue="1">
      <formula>C9=""</formula>
    </cfRule>
  </conditionalFormatting>
  <conditionalFormatting sqref="C15:F15">
    <cfRule type="expression" dxfId="74" priority="1" stopIfTrue="1">
      <formula>C15=""</formula>
    </cfRule>
  </conditionalFormatting>
  <conditionalFormatting sqref="E22 E27">
    <cfRule type="cellIs" dxfId="73" priority="11" stopIfTrue="1" operator="equal">
      <formula>0</formula>
    </cfRule>
  </conditionalFormatting>
  <conditionalFormatting sqref="E45">
    <cfRule type="cellIs" dxfId="72" priority="4" stopIfTrue="1" operator="equal">
      <formula>0</formula>
    </cfRule>
  </conditionalFormatting>
  <conditionalFormatting sqref="G41">
    <cfRule type="expression" dxfId="71" priority="2" stopIfTrue="1">
      <formula>G41=""</formula>
    </cfRule>
  </conditionalFormatting>
  <pageMargins left="0.74803149606299213" right="0.74803149606299213" top="0.78740157480314965" bottom="0.78740157480314965" header="0.51181102362204722" footer="0.51181102362204722"/>
  <pageSetup paperSize="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4DE4580-F474-41FB-A08C-55A95A968242}">
          <x14:formula1>
            <xm:f>BasisDaten!$E$10:$E$11</xm:f>
          </x14:formula1>
          <xm:sqref>G41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5:H54"/>
  <sheetViews>
    <sheetView showGridLines="0" zoomScaleNormal="100" workbookViewId="0">
      <selection activeCell="C9" sqref="C9:F9"/>
    </sheetView>
  </sheetViews>
  <sheetFormatPr baseColWidth="10" defaultColWidth="9.140625" defaultRowHeight="14.25" x14ac:dyDescent="0.2"/>
  <cols>
    <col min="1" max="1" width="11.28515625" style="41" bestFit="1" customWidth="1"/>
    <col min="2" max="16384" width="9.140625" style="41"/>
  </cols>
  <sheetData>
    <row r="5" spans="1:6" x14ac:dyDescent="0.2">
      <c r="A5" s="42"/>
      <c r="B5" s="42"/>
      <c r="C5" s="42"/>
      <c r="D5" s="42"/>
    </row>
    <row r="7" spans="1:6" ht="20.25" x14ac:dyDescent="0.3">
      <c r="A7" s="43" t="s">
        <v>38</v>
      </c>
      <c r="B7" s="43"/>
      <c r="C7" s="43"/>
      <c r="D7" s="44"/>
    </row>
    <row r="8" spans="1:6" ht="20.25" x14ac:dyDescent="0.3">
      <c r="A8" s="43"/>
      <c r="B8" s="43"/>
      <c r="C8" s="43"/>
    </row>
    <row r="9" spans="1:6" x14ac:dyDescent="0.2">
      <c r="A9" s="103" t="s">
        <v>41</v>
      </c>
      <c r="B9" s="103"/>
      <c r="C9" s="104"/>
      <c r="D9" s="104"/>
      <c r="E9" s="104"/>
      <c r="F9" s="104"/>
    </row>
    <row r="10" spans="1:6" ht="7.5" customHeight="1" x14ac:dyDescent="0.2"/>
    <row r="11" spans="1:6" x14ac:dyDescent="0.2">
      <c r="A11" s="103" t="s">
        <v>40</v>
      </c>
      <c r="B11" s="103"/>
      <c r="C11" s="104" t="s">
        <v>86</v>
      </c>
      <c r="D11" s="104"/>
      <c r="E11" s="104"/>
    </row>
    <row r="12" spans="1:6" ht="7.5" customHeight="1" x14ac:dyDescent="0.2"/>
    <row r="13" spans="1:6" x14ac:dyDescent="0.2">
      <c r="A13" s="103" t="s">
        <v>42</v>
      </c>
      <c r="B13" s="103"/>
      <c r="C13" s="104"/>
      <c r="D13" s="104"/>
      <c r="E13" s="104"/>
      <c r="F13" s="104"/>
    </row>
    <row r="14" spans="1:6" ht="7.5" customHeight="1" x14ac:dyDescent="0.2"/>
    <row r="15" spans="1:6" x14ac:dyDescent="0.2">
      <c r="A15" s="103" t="s">
        <v>95</v>
      </c>
      <c r="B15" s="103"/>
      <c r="C15" s="104"/>
      <c r="D15" s="104"/>
      <c r="E15" s="104"/>
      <c r="F15" s="104"/>
    </row>
    <row r="18" spans="1:8" x14ac:dyDescent="0.2">
      <c r="A18" s="41" t="s">
        <v>47</v>
      </c>
    </row>
    <row r="19" spans="1:8" ht="7.5" customHeight="1" thickBot="1" x14ac:dyDescent="0.25"/>
    <row r="20" spans="1:8" ht="15" customHeight="1" x14ac:dyDescent="0.2">
      <c r="A20" s="45" t="s">
        <v>43</v>
      </c>
      <c r="B20" s="46"/>
      <c r="C20" s="105" t="s">
        <v>45</v>
      </c>
      <c r="D20" s="106"/>
      <c r="E20" s="48" t="s">
        <v>46</v>
      </c>
      <c r="F20" s="47"/>
      <c r="G20" s="105" t="s">
        <v>10</v>
      </c>
      <c r="H20" s="106"/>
    </row>
    <row r="21" spans="1:8" ht="15" thickBot="1" x14ac:dyDescent="0.25">
      <c r="A21" s="49" t="s">
        <v>44</v>
      </c>
      <c r="B21" s="50"/>
      <c r="C21" s="51"/>
      <c r="D21" s="50"/>
      <c r="E21" s="51"/>
      <c r="F21" s="50"/>
      <c r="G21" s="51"/>
      <c r="H21" s="50"/>
    </row>
    <row r="22" spans="1:8" ht="15" customHeight="1" thickBot="1" x14ac:dyDescent="0.25">
      <c r="A22" s="54"/>
      <c r="B22" s="55"/>
      <c r="C22" s="110"/>
      <c r="D22" s="111"/>
      <c r="E22" s="56">
        <f>IF(A22="p","",(A22*C22))</f>
        <v>0</v>
      </c>
      <c r="F22" s="55"/>
      <c r="G22" s="107" t="str">
        <f>IF(A22="p",Auslandpauschale,IF(E22&gt;0,kmErsatz*E22,"0.00"))</f>
        <v>0.00</v>
      </c>
      <c r="H22" s="108" t="str">
        <f>IF(F22="p",Auslandpauschale,IF(F22&gt;0,kmErsatz*F22,""))</f>
        <v/>
      </c>
    </row>
    <row r="23" spans="1:8" x14ac:dyDescent="0.2">
      <c r="A23" s="21" t="s">
        <v>74</v>
      </c>
    </row>
    <row r="24" spans="1:8" ht="7.5" customHeight="1" thickBot="1" x14ac:dyDescent="0.25">
      <c r="A24" s="21"/>
    </row>
    <row r="25" spans="1:8" ht="15" customHeight="1" x14ac:dyDescent="0.2">
      <c r="A25" s="45" t="s">
        <v>78</v>
      </c>
      <c r="B25" s="46"/>
      <c r="C25" s="105" t="s">
        <v>79</v>
      </c>
      <c r="D25" s="106"/>
      <c r="E25" s="48"/>
      <c r="F25" s="47"/>
      <c r="G25" s="105" t="s">
        <v>10</v>
      </c>
      <c r="H25" s="106"/>
    </row>
    <row r="26" spans="1:8" ht="15" thickBot="1" x14ac:dyDescent="0.25">
      <c r="A26" s="49" t="s">
        <v>80</v>
      </c>
      <c r="B26" s="50"/>
      <c r="C26" s="51"/>
      <c r="D26" s="50"/>
      <c r="E26" s="51"/>
      <c r="F26" s="50"/>
      <c r="G26" s="51"/>
      <c r="H26" s="50"/>
    </row>
    <row r="27" spans="1:8" ht="15" customHeight="1" thickBot="1" x14ac:dyDescent="0.25">
      <c r="A27" s="86"/>
      <c r="B27" s="55"/>
      <c r="C27" s="110"/>
      <c r="D27" s="111"/>
      <c r="E27" s="56"/>
      <c r="F27" s="55"/>
      <c r="G27" s="107">
        <f>A27*C27</f>
        <v>0</v>
      </c>
      <c r="H27" s="108"/>
    </row>
    <row r="28" spans="1:8" ht="15" customHeight="1" x14ac:dyDescent="0.2">
      <c r="A28" s="85"/>
      <c r="B28" s="85"/>
      <c r="C28" s="85"/>
      <c r="D28" s="85"/>
      <c r="E28" s="85"/>
      <c r="F28" s="85"/>
      <c r="G28" s="85"/>
      <c r="H28" s="85"/>
    </row>
    <row r="29" spans="1:8" x14ac:dyDescent="0.2">
      <c r="A29" s="41" t="s">
        <v>48</v>
      </c>
    </row>
    <row r="30" spans="1:8" ht="7.5" customHeight="1" thickBot="1" x14ac:dyDescent="0.25"/>
    <row r="31" spans="1:8" x14ac:dyDescent="0.2">
      <c r="A31" s="45" t="s">
        <v>49</v>
      </c>
      <c r="B31" s="46"/>
      <c r="C31" s="105"/>
      <c r="D31" s="109"/>
      <c r="E31" s="48"/>
      <c r="F31" s="47"/>
      <c r="G31" s="105" t="s">
        <v>10</v>
      </c>
      <c r="H31" s="106"/>
    </row>
    <row r="32" spans="1:8" ht="15" thickBot="1" x14ac:dyDescent="0.25">
      <c r="A32" s="49"/>
      <c r="B32" s="50"/>
      <c r="C32" s="49"/>
      <c r="D32" s="51"/>
      <c r="E32" s="51"/>
      <c r="F32" s="50"/>
      <c r="G32" s="51"/>
      <c r="H32" s="50"/>
    </row>
    <row r="33" spans="1:8" ht="15" thickBot="1" x14ac:dyDescent="0.25">
      <c r="A33" s="54"/>
      <c r="B33" s="55"/>
      <c r="C33" s="58"/>
      <c r="D33" s="56"/>
      <c r="E33" s="56"/>
      <c r="F33" s="55"/>
      <c r="G33" s="107">
        <f>A33*MahlzeitErsatz</f>
        <v>0</v>
      </c>
      <c r="H33" s="108"/>
    </row>
    <row r="35" spans="1:8" x14ac:dyDescent="0.2">
      <c r="A35" s="41" t="s">
        <v>66</v>
      </c>
    </row>
    <row r="36" spans="1:8" ht="7.5" customHeight="1" thickBot="1" x14ac:dyDescent="0.25"/>
    <row r="37" spans="1:8" x14ac:dyDescent="0.2">
      <c r="A37" s="45" t="s">
        <v>67</v>
      </c>
      <c r="B37" s="46"/>
      <c r="C37" s="105"/>
      <c r="D37" s="109"/>
      <c r="E37" s="48"/>
      <c r="F37" s="47"/>
      <c r="G37" s="105" t="s">
        <v>10</v>
      </c>
      <c r="H37" s="106"/>
    </row>
    <row r="38" spans="1:8" ht="15" thickBot="1" x14ac:dyDescent="0.25">
      <c r="A38" s="49"/>
      <c r="B38" s="50"/>
      <c r="C38" s="49"/>
      <c r="D38" s="51"/>
      <c r="E38" s="51"/>
      <c r="F38" s="50"/>
      <c r="G38" s="51"/>
      <c r="H38" s="50"/>
    </row>
    <row r="39" spans="1:8" ht="15" thickBot="1" x14ac:dyDescent="0.25">
      <c r="A39" s="54"/>
      <c r="B39" s="55"/>
      <c r="C39" s="58"/>
      <c r="D39" s="56"/>
      <c r="E39" s="56"/>
      <c r="F39" s="55"/>
      <c r="G39" s="107">
        <f>A39*BasisDaten!F4</f>
        <v>0</v>
      </c>
      <c r="H39" s="108"/>
    </row>
    <row r="41" spans="1:8" x14ac:dyDescent="0.2">
      <c r="A41" s="41" t="s">
        <v>81</v>
      </c>
      <c r="C41" s="90" t="s">
        <v>100</v>
      </c>
      <c r="G41" s="91"/>
    </row>
    <row r="42" spans="1:8" ht="7.5" customHeight="1" thickBot="1" x14ac:dyDescent="0.25">
      <c r="A42" s="21"/>
    </row>
    <row r="43" spans="1:8" ht="15" customHeight="1" x14ac:dyDescent="0.2">
      <c r="A43" s="45" t="s">
        <v>20</v>
      </c>
      <c r="B43" s="46"/>
      <c r="C43" s="105" t="s">
        <v>79</v>
      </c>
      <c r="D43" s="106"/>
      <c r="E43" s="48"/>
      <c r="F43" s="47"/>
      <c r="G43" s="105" t="s">
        <v>10</v>
      </c>
      <c r="H43" s="106"/>
    </row>
    <row r="44" spans="1:8" ht="15" thickBot="1" x14ac:dyDescent="0.25">
      <c r="A44" s="49"/>
      <c r="B44" s="50"/>
      <c r="C44" s="51"/>
      <c r="D44" s="50"/>
      <c r="E44" s="51"/>
      <c r="F44" s="50"/>
      <c r="G44" s="51"/>
      <c r="H44" s="50"/>
    </row>
    <row r="45" spans="1:8" ht="15" customHeight="1" thickBot="1" x14ac:dyDescent="0.25">
      <c r="A45" s="86"/>
      <c r="B45" s="55"/>
      <c r="C45" s="110"/>
      <c r="D45" s="111"/>
      <c r="E45" s="56"/>
      <c r="F45" s="55"/>
      <c r="G45" s="107">
        <f>A45*C45</f>
        <v>0</v>
      </c>
      <c r="H45" s="108"/>
    </row>
    <row r="48" spans="1:8" ht="15" x14ac:dyDescent="0.25">
      <c r="A48" s="57" t="s">
        <v>93</v>
      </c>
      <c r="B48" s="57"/>
      <c r="C48" s="57"/>
      <c r="D48" s="57"/>
      <c r="E48" s="57"/>
      <c r="F48" s="57"/>
      <c r="G48" s="113">
        <f>G22+G27+G33+G39+IF(G41="Ja",G45,0)</f>
        <v>0</v>
      </c>
      <c r="H48" s="113"/>
    </row>
    <row r="50" spans="1:8" x14ac:dyDescent="0.2">
      <c r="G50" s="112" t="s">
        <v>51</v>
      </c>
      <c r="H50" s="112"/>
    </row>
    <row r="53" spans="1:8" x14ac:dyDescent="0.2">
      <c r="A53" s="52">
        <f>Abrechnung!$S$8</f>
        <v>0</v>
      </c>
    </row>
    <row r="54" spans="1:8" x14ac:dyDescent="0.2">
      <c r="G54" s="112" t="s">
        <v>52</v>
      </c>
      <c r="H54" s="112"/>
    </row>
  </sheetData>
  <sheetProtection algorithmName="SHA-512" hashValue="CQ9oOb/lTmG9DhEiyGXZYyl7n2JhW/YWZ2XP4Y7Q8ANdNPzPODk472eqkvxMPAQf0DI4wGe+S3Vh2yDALF9pXw==" saltValue="CeOp8umB+MOvlaaWyQj1dQ==" spinCount="100000" sheet="1" objects="1" scenarios="1" selectLockedCells="1"/>
  <mergeCells count="29">
    <mergeCell ref="C43:D43"/>
    <mergeCell ref="G43:H43"/>
    <mergeCell ref="C45:D45"/>
    <mergeCell ref="G45:H45"/>
    <mergeCell ref="C31:D31"/>
    <mergeCell ref="G31:H31"/>
    <mergeCell ref="G33:H33"/>
    <mergeCell ref="C37:D37"/>
    <mergeCell ref="G54:H54"/>
    <mergeCell ref="G37:H37"/>
    <mergeCell ref="G39:H39"/>
    <mergeCell ref="G48:H48"/>
    <mergeCell ref="G50:H50"/>
    <mergeCell ref="C27:D27"/>
    <mergeCell ref="G27:H27"/>
    <mergeCell ref="C25:D25"/>
    <mergeCell ref="G25:H25"/>
    <mergeCell ref="A9:B9"/>
    <mergeCell ref="C9:F9"/>
    <mergeCell ref="A11:B11"/>
    <mergeCell ref="C11:E11"/>
    <mergeCell ref="A13:B13"/>
    <mergeCell ref="C13:F13"/>
    <mergeCell ref="A15:B15"/>
    <mergeCell ref="C15:F15"/>
    <mergeCell ref="C20:D20"/>
    <mergeCell ref="G20:H20"/>
    <mergeCell ref="C22:D22"/>
    <mergeCell ref="G22:H22"/>
  </mergeCells>
  <phoneticPr fontId="17" type="noConversion"/>
  <conditionalFormatting sqref="A22 A27 A33 A39">
    <cfRule type="expression" dxfId="70" priority="7" stopIfTrue="1">
      <formula>A22=""</formula>
    </cfRule>
  </conditionalFormatting>
  <conditionalFormatting sqref="A45">
    <cfRule type="expression" dxfId="69" priority="2" stopIfTrue="1">
      <formula>A45=""</formula>
    </cfRule>
  </conditionalFormatting>
  <conditionalFormatting sqref="A53">
    <cfRule type="cellIs" dxfId="68" priority="6" stopIfTrue="1" operator="greaterThan">
      <formula>1</formula>
    </cfRule>
  </conditionalFormatting>
  <conditionalFormatting sqref="C22:D22 C27:D27">
    <cfRule type="expression" dxfId="67" priority="11" stopIfTrue="1">
      <formula>A22="p"</formula>
    </cfRule>
    <cfRule type="cellIs" dxfId="66" priority="12" stopIfTrue="1" operator="greaterThanOrEqual">
      <formula>1</formula>
    </cfRule>
  </conditionalFormatting>
  <conditionalFormatting sqref="C45:D45">
    <cfRule type="expression" dxfId="65" priority="4" stopIfTrue="1">
      <formula>A45="p"</formula>
    </cfRule>
    <cfRule type="cellIs" dxfId="64" priority="5" stopIfTrue="1" operator="greaterThanOrEqual">
      <formula>1</formula>
    </cfRule>
  </conditionalFormatting>
  <conditionalFormatting sqref="C9:F9 C13:F13 C15:F15">
    <cfRule type="expression" dxfId="63" priority="8" stopIfTrue="1">
      <formula>C9=""</formula>
    </cfRule>
  </conditionalFormatting>
  <conditionalFormatting sqref="E22 E27">
    <cfRule type="cellIs" dxfId="62" priority="10" stopIfTrue="1" operator="equal">
      <formula>0</formula>
    </cfRule>
  </conditionalFormatting>
  <conditionalFormatting sqref="E45">
    <cfRule type="cellIs" dxfId="61" priority="3" stopIfTrue="1" operator="equal">
      <formula>0</formula>
    </cfRule>
  </conditionalFormatting>
  <conditionalFormatting sqref="G41">
    <cfRule type="expression" dxfId="60" priority="1" stopIfTrue="1">
      <formula>G41=""</formula>
    </cfRule>
  </conditionalFormatting>
  <pageMargins left="0.74803149606299213" right="0.74803149606299213" top="0.78740157480314965" bottom="0.78740157480314965" header="0.51181102362204722" footer="0.51181102362204722"/>
  <pageSetup paperSize="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DDC3718-63CD-4F13-B398-F96BA15AC62B}">
          <x14:formula1>
            <xm:f>BasisDaten!$E$10:$E$11</xm:f>
          </x14:formula1>
          <xm:sqref>G41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5:H54"/>
  <sheetViews>
    <sheetView showGridLines="0" zoomScaleNormal="100" workbookViewId="0">
      <selection activeCell="C9" sqref="C9:F9"/>
    </sheetView>
  </sheetViews>
  <sheetFormatPr baseColWidth="10" defaultColWidth="9.140625" defaultRowHeight="14.25" x14ac:dyDescent="0.2"/>
  <cols>
    <col min="1" max="1" width="11.28515625" style="41" bestFit="1" customWidth="1"/>
    <col min="2" max="16384" width="9.140625" style="41"/>
  </cols>
  <sheetData>
    <row r="5" spans="1:6" x14ac:dyDescent="0.2">
      <c r="A5" s="42"/>
      <c r="B5" s="42"/>
      <c r="C5" s="42"/>
      <c r="D5" s="42"/>
    </row>
    <row r="7" spans="1:6" ht="20.25" x14ac:dyDescent="0.3">
      <c r="A7" s="43" t="s">
        <v>38</v>
      </c>
      <c r="B7" s="43"/>
      <c r="C7" s="43"/>
      <c r="D7" s="44"/>
    </row>
    <row r="8" spans="1:6" ht="20.25" x14ac:dyDescent="0.3">
      <c r="A8" s="43"/>
      <c r="B8" s="43"/>
      <c r="C8" s="43"/>
    </row>
    <row r="9" spans="1:6" x14ac:dyDescent="0.2">
      <c r="A9" s="103" t="s">
        <v>41</v>
      </c>
      <c r="B9" s="103"/>
      <c r="C9" s="104"/>
      <c r="D9" s="104"/>
      <c r="E9" s="104"/>
      <c r="F9" s="104"/>
    </row>
    <row r="10" spans="1:6" ht="7.5" customHeight="1" x14ac:dyDescent="0.2"/>
    <row r="11" spans="1:6" x14ac:dyDescent="0.2">
      <c r="A11" s="103" t="s">
        <v>40</v>
      </c>
      <c r="B11" s="103"/>
      <c r="C11" s="104" t="s">
        <v>87</v>
      </c>
      <c r="D11" s="104"/>
      <c r="E11" s="104"/>
    </row>
    <row r="12" spans="1:6" ht="7.5" customHeight="1" x14ac:dyDescent="0.2"/>
    <row r="13" spans="1:6" x14ac:dyDescent="0.2">
      <c r="A13" s="103" t="s">
        <v>42</v>
      </c>
      <c r="B13" s="103"/>
      <c r="C13" s="104"/>
      <c r="D13" s="104"/>
      <c r="E13" s="104"/>
      <c r="F13" s="104"/>
    </row>
    <row r="14" spans="1:6" ht="7.5" customHeight="1" x14ac:dyDescent="0.2"/>
    <row r="15" spans="1:6" x14ac:dyDescent="0.2">
      <c r="A15" s="103" t="s">
        <v>95</v>
      </c>
      <c r="B15" s="103"/>
      <c r="C15" s="104"/>
      <c r="D15" s="104"/>
      <c r="E15" s="104"/>
      <c r="F15" s="104"/>
    </row>
    <row r="18" spans="1:8" x14ac:dyDescent="0.2">
      <c r="A18" s="41" t="s">
        <v>47</v>
      </c>
    </row>
    <row r="19" spans="1:8" ht="7.5" customHeight="1" thickBot="1" x14ac:dyDescent="0.25"/>
    <row r="20" spans="1:8" ht="15" customHeight="1" x14ac:dyDescent="0.2">
      <c r="A20" s="45" t="s">
        <v>43</v>
      </c>
      <c r="B20" s="46"/>
      <c r="C20" s="105" t="s">
        <v>45</v>
      </c>
      <c r="D20" s="106"/>
      <c r="E20" s="48" t="s">
        <v>46</v>
      </c>
      <c r="F20" s="47"/>
      <c r="G20" s="105" t="s">
        <v>10</v>
      </c>
      <c r="H20" s="106"/>
    </row>
    <row r="21" spans="1:8" ht="15" thickBot="1" x14ac:dyDescent="0.25">
      <c r="A21" s="49" t="s">
        <v>44</v>
      </c>
      <c r="B21" s="50"/>
      <c r="C21" s="51"/>
      <c r="D21" s="50"/>
      <c r="E21" s="51"/>
      <c r="F21" s="50"/>
      <c r="G21" s="51"/>
      <c r="H21" s="50"/>
    </row>
    <row r="22" spans="1:8" ht="15" customHeight="1" thickBot="1" x14ac:dyDescent="0.25">
      <c r="A22" s="54"/>
      <c r="B22" s="55"/>
      <c r="C22" s="110"/>
      <c r="D22" s="111"/>
      <c r="E22" s="56">
        <f>IF(A22="p","",(A22*C22))</f>
        <v>0</v>
      </c>
      <c r="F22" s="55"/>
      <c r="G22" s="107" t="str">
        <f>IF(A22="p",Auslandpauschale,IF(E22&gt;0,kmErsatz*E22,"0.00"))</f>
        <v>0.00</v>
      </c>
      <c r="H22" s="108" t="str">
        <f>IF(F22="p",Auslandpauschale,IF(F22&gt;0,kmErsatz*F22,""))</f>
        <v/>
      </c>
    </row>
    <row r="23" spans="1:8" x14ac:dyDescent="0.2">
      <c r="A23" s="21" t="s">
        <v>74</v>
      </c>
    </row>
    <row r="24" spans="1:8" ht="7.5" customHeight="1" thickBot="1" x14ac:dyDescent="0.25">
      <c r="A24" s="21"/>
    </row>
    <row r="25" spans="1:8" ht="15" customHeight="1" x14ac:dyDescent="0.2">
      <c r="A25" s="45" t="s">
        <v>78</v>
      </c>
      <c r="B25" s="46"/>
      <c r="C25" s="105" t="s">
        <v>79</v>
      </c>
      <c r="D25" s="106"/>
      <c r="E25" s="48"/>
      <c r="F25" s="47"/>
      <c r="G25" s="105" t="s">
        <v>10</v>
      </c>
      <c r="H25" s="106"/>
    </row>
    <row r="26" spans="1:8" ht="15" thickBot="1" x14ac:dyDescent="0.25">
      <c r="A26" s="49" t="s">
        <v>80</v>
      </c>
      <c r="B26" s="50"/>
      <c r="C26" s="51"/>
      <c r="D26" s="50"/>
      <c r="E26" s="51"/>
      <c r="F26" s="50"/>
      <c r="G26" s="51"/>
      <c r="H26" s="50"/>
    </row>
    <row r="27" spans="1:8" ht="15" customHeight="1" thickBot="1" x14ac:dyDescent="0.25">
      <c r="A27" s="86"/>
      <c r="B27" s="55"/>
      <c r="C27" s="110"/>
      <c r="D27" s="111"/>
      <c r="E27" s="56"/>
      <c r="F27" s="55"/>
      <c r="G27" s="107">
        <f>A27*C27</f>
        <v>0</v>
      </c>
      <c r="H27" s="108"/>
    </row>
    <row r="28" spans="1:8" ht="15" customHeight="1" x14ac:dyDescent="0.2">
      <c r="A28" s="85"/>
      <c r="B28" s="85"/>
      <c r="C28" s="85"/>
      <c r="D28" s="85"/>
      <c r="E28" s="85"/>
      <c r="F28" s="85"/>
      <c r="G28" s="85"/>
      <c r="H28" s="85"/>
    </row>
    <row r="29" spans="1:8" x14ac:dyDescent="0.2">
      <c r="A29" s="41" t="s">
        <v>48</v>
      </c>
    </row>
    <row r="30" spans="1:8" ht="7.5" customHeight="1" thickBot="1" x14ac:dyDescent="0.25"/>
    <row r="31" spans="1:8" x14ac:dyDescent="0.2">
      <c r="A31" s="45" t="s">
        <v>49</v>
      </c>
      <c r="B31" s="46"/>
      <c r="C31" s="105"/>
      <c r="D31" s="109"/>
      <c r="E31" s="48"/>
      <c r="F31" s="47"/>
      <c r="G31" s="105" t="s">
        <v>10</v>
      </c>
      <c r="H31" s="106"/>
    </row>
    <row r="32" spans="1:8" ht="15" thickBot="1" x14ac:dyDescent="0.25">
      <c r="A32" s="49"/>
      <c r="B32" s="50"/>
      <c r="C32" s="49"/>
      <c r="D32" s="51"/>
      <c r="E32" s="51"/>
      <c r="F32" s="50"/>
      <c r="G32" s="51"/>
      <c r="H32" s="50"/>
    </row>
    <row r="33" spans="1:8" ht="15" thickBot="1" x14ac:dyDescent="0.25">
      <c r="A33" s="54"/>
      <c r="B33" s="55"/>
      <c r="C33" s="58"/>
      <c r="D33" s="56"/>
      <c r="E33" s="56"/>
      <c r="F33" s="55"/>
      <c r="G33" s="107">
        <f>A33*MahlzeitErsatz</f>
        <v>0</v>
      </c>
      <c r="H33" s="108"/>
    </row>
    <row r="35" spans="1:8" x14ac:dyDescent="0.2">
      <c r="A35" s="41" t="s">
        <v>66</v>
      </c>
    </row>
    <row r="36" spans="1:8" ht="7.5" customHeight="1" thickBot="1" x14ac:dyDescent="0.25"/>
    <row r="37" spans="1:8" x14ac:dyDescent="0.2">
      <c r="A37" s="45" t="s">
        <v>67</v>
      </c>
      <c r="B37" s="46"/>
      <c r="C37" s="105"/>
      <c r="D37" s="109"/>
      <c r="E37" s="48"/>
      <c r="F37" s="47"/>
      <c r="G37" s="105" t="s">
        <v>10</v>
      </c>
      <c r="H37" s="106"/>
    </row>
    <row r="38" spans="1:8" ht="15" thickBot="1" x14ac:dyDescent="0.25">
      <c r="A38" s="49"/>
      <c r="B38" s="50"/>
      <c r="C38" s="49"/>
      <c r="D38" s="51"/>
      <c r="E38" s="51"/>
      <c r="F38" s="50"/>
      <c r="G38" s="51"/>
      <c r="H38" s="50"/>
    </row>
    <row r="39" spans="1:8" ht="15" thickBot="1" x14ac:dyDescent="0.25">
      <c r="A39" s="54"/>
      <c r="B39" s="55"/>
      <c r="C39" s="58"/>
      <c r="D39" s="56"/>
      <c r="E39" s="56"/>
      <c r="F39" s="55"/>
      <c r="G39" s="107">
        <f>A39*BasisDaten!F4</f>
        <v>0</v>
      </c>
      <c r="H39" s="108"/>
    </row>
    <row r="41" spans="1:8" x14ac:dyDescent="0.2">
      <c r="A41" s="41" t="s">
        <v>81</v>
      </c>
      <c r="C41" s="90" t="s">
        <v>100</v>
      </c>
      <c r="G41" s="91"/>
    </row>
    <row r="42" spans="1:8" ht="7.5" customHeight="1" thickBot="1" x14ac:dyDescent="0.25">
      <c r="A42" s="21"/>
    </row>
    <row r="43" spans="1:8" ht="15" customHeight="1" x14ac:dyDescent="0.2">
      <c r="A43" s="45" t="s">
        <v>20</v>
      </c>
      <c r="B43" s="46"/>
      <c r="C43" s="105" t="s">
        <v>79</v>
      </c>
      <c r="D43" s="106"/>
      <c r="E43" s="48"/>
      <c r="F43" s="47"/>
      <c r="G43" s="105" t="s">
        <v>10</v>
      </c>
      <c r="H43" s="106"/>
    </row>
    <row r="44" spans="1:8" ht="15" thickBot="1" x14ac:dyDescent="0.25">
      <c r="A44" s="49"/>
      <c r="B44" s="50"/>
      <c r="C44" s="51"/>
      <c r="D44" s="50"/>
      <c r="E44" s="51"/>
      <c r="F44" s="50"/>
      <c r="G44" s="51"/>
      <c r="H44" s="50"/>
    </row>
    <row r="45" spans="1:8" ht="15" customHeight="1" thickBot="1" x14ac:dyDescent="0.25">
      <c r="A45" s="86"/>
      <c r="B45" s="55"/>
      <c r="C45" s="110"/>
      <c r="D45" s="111"/>
      <c r="E45" s="56"/>
      <c r="F45" s="55"/>
      <c r="G45" s="107">
        <f>A45*C45</f>
        <v>0</v>
      </c>
      <c r="H45" s="108"/>
    </row>
    <row r="48" spans="1:8" ht="15" x14ac:dyDescent="0.25">
      <c r="A48" s="57" t="s">
        <v>93</v>
      </c>
      <c r="B48" s="57"/>
      <c r="C48" s="57"/>
      <c r="D48" s="57"/>
      <c r="E48" s="57"/>
      <c r="F48" s="57"/>
      <c r="G48" s="113">
        <f>G22+G27+G33+G39+IF(G41="Ja",G45,0)</f>
        <v>0</v>
      </c>
      <c r="H48" s="113"/>
    </row>
    <row r="50" spans="1:8" x14ac:dyDescent="0.2">
      <c r="G50" s="112" t="s">
        <v>51</v>
      </c>
      <c r="H50" s="112"/>
    </row>
    <row r="53" spans="1:8" x14ac:dyDescent="0.2">
      <c r="A53" s="52">
        <f>Abrechnung!$S$8</f>
        <v>0</v>
      </c>
    </row>
    <row r="54" spans="1:8" x14ac:dyDescent="0.2">
      <c r="G54" s="112" t="s">
        <v>52</v>
      </c>
      <c r="H54" s="112"/>
    </row>
  </sheetData>
  <sheetProtection algorithmName="SHA-512" hashValue="S0YS/LHBAbxdQW24bx9/0tIyaczLyT7wIpoPo+0YI0YUtkij23BSDSEsCb06OLot0VeAMDQ4b9BryCXmimC9lQ==" saltValue="T2DPQ3foep0hSH5u0M/nIw==" spinCount="100000" sheet="1" objects="1" scenarios="1" selectLockedCells="1"/>
  <mergeCells count="29">
    <mergeCell ref="C43:D43"/>
    <mergeCell ref="G43:H43"/>
    <mergeCell ref="C45:D45"/>
    <mergeCell ref="G45:H45"/>
    <mergeCell ref="C31:D31"/>
    <mergeCell ref="G31:H31"/>
    <mergeCell ref="G33:H33"/>
    <mergeCell ref="C37:D37"/>
    <mergeCell ref="G54:H54"/>
    <mergeCell ref="G37:H37"/>
    <mergeCell ref="G39:H39"/>
    <mergeCell ref="G48:H48"/>
    <mergeCell ref="G50:H50"/>
    <mergeCell ref="C27:D27"/>
    <mergeCell ref="G27:H27"/>
    <mergeCell ref="C25:D25"/>
    <mergeCell ref="G25:H25"/>
    <mergeCell ref="A9:B9"/>
    <mergeCell ref="C9:F9"/>
    <mergeCell ref="A11:B11"/>
    <mergeCell ref="C11:E11"/>
    <mergeCell ref="A13:B13"/>
    <mergeCell ref="C13:F13"/>
    <mergeCell ref="A15:B15"/>
    <mergeCell ref="C15:F15"/>
    <mergeCell ref="C20:D20"/>
    <mergeCell ref="G20:H20"/>
    <mergeCell ref="C22:D22"/>
    <mergeCell ref="G22:H22"/>
  </mergeCells>
  <phoneticPr fontId="17" type="noConversion"/>
  <conditionalFormatting sqref="A22 A27 A33 A39">
    <cfRule type="expression" dxfId="59" priority="8" stopIfTrue="1">
      <formula>A22=""</formula>
    </cfRule>
  </conditionalFormatting>
  <conditionalFormatting sqref="A45">
    <cfRule type="expression" dxfId="58" priority="3" stopIfTrue="1">
      <formula>A45=""</formula>
    </cfRule>
  </conditionalFormatting>
  <conditionalFormatting sqref="A53">
    <cfRule type="cellIs" dxfId="57" priority="7" stopIfTrue="1" operator="greaterThan">
      <formula>1</formula>
    </cfRule>
  </conditionalFormatting>
  <conditionalFormatting sqref="C22:D22 C27:D27">
    <cfRule type="expression" dxfId="56" priority="12" stopIfTrue="1">
      <formula>A22="p"</formula>
    </cfRule>
    <cfRule type="cellIs" dxfId="55" priority="13" stopIfTrue="1" operator="greaterThanOrEqual">
      <formula>1</formula>
    </cfRule>
  </conditionalFormatting>
  <conditionalFormatting sqref="C45:D45">
    <cfRule type="expression" dxfId="54" priority="5" stopIfTrue="1">
      <formula>A45="p"</formula>
    </cfRule>
    <cfRule type="cellIs" dxfId="53" priority="6" stopIfTrue="1" operator="greaterThanOrEqual">
      <formula>1</formula>
    </cfRule>
  </conditionalFormatting>
  <conditionalFormatting sqref="C9:F9 C13:F13">
    <cfRule type="expression" dxfId="52" priority="9" stopIfTrue="1">
      <formula>C9=""</formula>
    </cfRule>
  </conditionalFormatting>
  <conditionalFormatting sqref="C15:F15">
    <cfRule type="expression" dxfId="51" priority="2" stopIfTrue="1">
      <formula>C15=""</formula>
    </cfRule>
  </conditionalFormatting>
  <conditionalFormatting sqref="E22 E27">
    <cfRule type="cellIs" dxfId="50" priority="11" stopIfTrue="1" operator="equal">
      <formula>0</formula>
    </cfRule>
  </conditionalFormatting>
  <conditionalFormatting sqref="E45">
    <cfRule type="cellIs" dxfId="49" priority="4" stopIfTrue="1" operator="equal">
      <formula>0</formula>
    </cfRule>
  </conditionalFormatting>
  <conditionalFormatting sqref="G41">
    <cfRule type="expression" dxfId="48" priority="1" stopIfTrue="1">
      <formula>G41=""</formula>
    </cfRule>
  </conditionalFormatting>
  <pageMargins left="0.74803149606299213" right="0.74803149606299213" top="0.78740157480314965" bottom="0.78740157480314965" header="0.51181102362204722" footer="0.51181102362204722"/>
  <pageSetup paperSize="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F9EB0E8-ABDC-4A04-9D10-EF7536CDBB28}">
          <x14:formula1>
            <xm:f>BasisDaten!$E$10:$E$11</xm:f>
          </x14:formula1>
          <xm:sqref>G41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5:H54"/>
  <sheetViews>
    <sheetView showGridLines="0" zoomScaleNormal="100" workbookViewId="0">
      <selection activeCell="C9" sqref="C9:F9"/>
    </sheetView>
  </sheetViews>
  <sheetFormatPr baseColWidth="10" defaultColWidth="9.140625" defaultRowHeight="14.25" x14ac:dyDescent="0.2"/>
  <cols>
    <col min="1" max="1" width="11.28515625" style="41" bestFit="1" customWidth="1"/>
    <col min="2" max="16384" width="9.140625" style="41"/>
  </cols>
  <sheetData>
    <row r="5" spans="1:6" x14ac:dyDescent="0.2">
      <c r="A5" s="42"/>
      <c r="B5" s="42"/>
      <c r="C5" s="42"/>
      <c r="D5" s="42"/>
    </row>
    <row r="7" spans="1:6" ht="20.25" x14ac:dyDescent="0.3">
      <c r="A7" s="43" t="s">
        <v>38</v>
      </c>
      <c r="B7" s="43"/>
      <c r="C7" s="43"/>
      <c r="D7" s="44"/>
    </row>
    <row r="8" spans="1:6" ht="20.25" x14ac:dyDescent="0.3">
      <c r="A8" s="43"/>
      <c r="B8" s="43"/>
      <c r="C8" s="43"/>
    </row>
    <row r="9" spans="1:6" x14ac:dyDescent="0.2">
      <c r="A9" s="103" t="s">
        <v>41</v>
      </c>
      <c r="B9" s="103"/>
      <c r="C9" s="104"/>
      <c r="D9" s="104"/>
      <c r="E9" s="104"/>
      <c r="F9" s="104"/>
    </row>
    <row r="10" spans="1:6" ht="7.5" customHeight="1" x14ac:dyDescent="0.2"/>
    <row r="11" spans="1:6" x14ac:dyDescent="0.2">
      <c r="A11" s="103" t="s">
        <v>40</v>
      </c>
      <c r="B11" s="103"/>
      <c r="C11" s="104" t="s">
        <v>88</v>
      </c>
      <c r="D11" s="104"/>
      <c r="E11" s="104"/>
    </row>
    <row r="12" spans="1:6" ht="7.5" customHeight="1" x14ac:dyDescent="0.2"/>
    <row r="13" spans="1:6" x14ac:dyDescent="0.2">
      <c r="A13" s="103" t="s">
        <v>42</v>
      </c>
      <c r="B13" s="103"/>
      <c r="C13" s="104"/>
      <c r="D13" s="104"/>
      <c r="E13" s="104"/>
      <c r="F13" s="104"/>
    </row>
    <row r="14" spans="1:6" ht="7.5" customHeight="1" x14ac:dyDescent="0.2"/>
    <row r="15" spans="1:6" x14ac:dyDescent="0.2">
      <c r="A15" s="103" t="s">
        <v>95</v>
      </c>
      <c r="B15" s="103"/>
      <c r="C15" s="104"/>
      <c r="D15" s="104"/>
      <c r="E15" s="104"/>
      <c r="F15" s="104"/>
    </row>
    <row r="18" spans="1:8" x14ac:dyDescent="0.2">
      <c r="A18" s="41" t="s">
        <v>47</v>
      </c>
    </row>
    <row r="19" spans="1:8" ht="7.5" customHeight="1" thickBot="1" x14ac:dyDescent="0.25"/>
    <row r="20" spans="1:8" ht="15" customHeight="1" x14ac:dyDescent="0.2">
      <c r="A20" s="45" t="s">
        <v>43</v>
      </c>
      <c r="B20" s="46"/>
      <c r="C20" s="105" t="s">
        <v>45</v>
      </c>
      <c r="D20" s="106"/>
      <c r="E20" s="48" t="s">
        <v>46</v>
      </c>
      <c r="F20" s="47"/>
      <c r="G20" s="105" t="s">
        <v>10</v>
      </c>
      <c r="H20" s="106"/>
    </row>
    <row r="21" spans="1:8" ht="15" thickBot="1" x14ac:dyDescent="0.25">
      <c r="A21" s="49" t="s">
        <v>44</v>
      </c>
      <c r="B21" s="50"/>
      <c r="C21" s="51"/>
      <c r="D21" s="50"/>
      <c r="E21" s="51"/>
      <c r="F21" s="50"/>
      <c r="G21" s="51"/>
      <c r="H21" s="50"/>
    </row>
    <row r="22" spans="1:8" ht="15" customHeight="1" thickBot="1" x14ac:dyDescent="0.25">
      <c r="A22" s="54"/>
      <c r="B22" s="55"/>
      <c r="C22" s="110"/>
      <c r="D22" s="111"/>
      <c r="E22" s="56">
        <f>IF(A22="p","",(A22*C22))</f>
        <v>0</v>
      </c>
      <c r="F22" s="55"/>
      <c r="G22" s="107" t="str">
        <f>IF(A22="p",Auslandpauschale,IF(E22&gt;0,kmErsatz*E22,"0.00"))</f>
        <v>0.00</v>
      </c>
      <c r="H22" s="108" t="str">
        <f>IF(F22="p",Auslandpauschale,IF(F22&gt;0,kmErsatz*F22,""))</f>
        <v/>
      </c>
    </row>
    <row r="23" spans="1:8" x14ac:dyDescent="0.2">
      <c r="A23" s="21" t="s">
        <v>74</v>
      </c>
    </row>
    <row r="24" spans="1:8" ht="7.5" customHeight="1" thickBot="1" x14ac:dyDescent="0.25">
      <c r="A24" s="21"/>
    </row>
    <row r="25" spans="1:8" ht="15" customHeight="1" x14ac:dyDescent="0.2">
      <c r="A25" s="45" t="s">
        <v>78</v>
      </c>
      <c r="B25" s="46"/>
      <c r="C25" s="105" t="s">
        <v>79</v>
      </c>
      <c r="D25" s="106"/>
      <c r="E25" s="48"/>
      <c r="F25" s="47"/>
      <c r="G25" s="105" t="s">
        <v>10</v>
      </c>
      <c r="H25" s="106"/>
    </row>
    <row r="26" spans="1:8" ht="15" thickBot="1" x14ac:dyDescent="0.25">
      <c r="A26" s="49" t="s">
        <v>80</v>
      </c>
      <c r="B26" s="50"/>
      <c r="C26" s="51"/>
      <c r="D26" s="50"/>
      <c r="E26" s="51"/>
      <c r="F26" s="50"/>
      <c r="G26" s="51"/>
      <c r="H26" s="50"/>
    </row>
    <row r="27" spans="1:8" ht="15" customHeight="1" thickBot="1" x14ac:dyDescent="0.25">
      <c r="A27" s="86"/>
      <c r="B27" s="55"/>
      <c r="C27" s="110"/>
      <c r="D27" s="111"/>
      <c r="E27" s="56"/>
      <c r="F27" s="55"/>
      <c r="G27" s="107">
        <f>A27*C27</f>
        <v>0</v>
      </c>
      <c r="H27" s="108"/>
    </row>
    <row r="28" spans="1:8" ht="15" customHeight="1" x14ac:dyDescent="0.2">
      <c r="A28" s="85"/>
      <c r="B28" s="85"/>
      <c r="C28" s="85"/>
      <c r="D28" s="85"/>
      <c r="E28" s="85"/>
      <c r="F28" s="85"/>
      <c r="G28" s="85"/>
      <c r="H28" s="85"/>
    </row>
    <row r="29" spans="1:8" x14ac:dyDescent="0.2">
      <c r="A29" s="41" t="s">
        <v>48</v>
      </c>
    </row>
    <row r="30" spans="1:8" ht="7.5" customHeight="1" thickBot="1" x14ac:dyDescent="0.25"/>
    <row r="31" spans="1:8" x14ac:dyDescent="0.2">
      <c r="A31" s="45" t="s">
        <v>49</v>
      </c>
      <c r="B31" s="46"/>
      <c r="C31" s="105"/>
      <c r="D31" s="109"/>
      <c r="E31" s="48"/>
      <c r="F31" s="47"/>
      <c r="G31" s="105" t="s">
        <v>10</v>
      </c>
      <c r="H31" s="106"/>
    </row>
    <row r="32" spans="1:8" ht="15" thickBot="1" x14ac:dyDescent="0.25">
      <c r="A32" s="49"/>
      <c r="B32" s="50"/>
      <c r="C32" s="49"/>
      <c r="D32" s="51"/>
      <c r="E32" s="51"/>
      <c r="F32" s="50"/>
      <c r="G32" s="51"/>
      <c r="H32" s="50"/>
    </row>
    <row r="33" spans="1:8" ht="15" thickBot="1" x14ac:dyDescent="0.25">
      <c r="A33" s="54"/>
      <c r="B33" s="55"/>
      <c r="C33" s="58"/>
      <c r="D33" s="56"/>
      <c r="E33" s="56"/>
      <c r="F33" s="55"/>
      <c r="G33" s="107">
        <f>A33*MahlzeitErsatz</f>
        <v>0</v>
      </c>
      <c r="H33" s="108"/>
    </row>
    <row r="35" spans="1:8" x14ac:dyDescent="0.2">
      <c r="A35" s="41" t="s">
        <v>66</v>
      </c>
    </row>
    <row r="36" spans="1:8" ht="7.5" customHeight="1" thickBot="1" x14ac:dyDescent="0.25"/>
    <row r="37" spans="1:8" x14ac:dyDescent="0.2">
      <c r="A37" s="45" t="s">
        <v>67</v>
      </c>
      <c r="B37" s="46"/>
      <c r="C37" s="105"/>
      <c r="D37" s="109"/>
      <c r="E37" s="48"/>
      <c r="F37" s="47"/>
      <c r="G37" s="105" t="s">
        <v>10</v>
      </c>
      <c r="H37" s="106"/>
    </row>
    <row r="38" spans="1:8" ht="15" thickBot="1" x14ac:dyDescent="0.25">
      <c r="A38" s="49"/>
      <c r="B38" s="50"/>
      <c r="C38" s="49"/>
      <c r="D38" s="51"/>
      <c r="E38" s="51"/>
      <c r="F38" s="50"/>
      <c r="G38" s="51"/>
      <c r="H38" s="50"/>
    </row>
    <row r="39" spans="1:8" ht="15" thickBot="1" x14ac:dyDescent="0.25">
      <c r="A39" s="54"/>
      <c r="B39" s="55"/>
      <c r="C39" s="58"/>
      <c r="D39" s="56"/>
      <c r="E39" s="56"/>
      <c r="F39" s="55"/>
      <c r="G39" s="107">
        <f>A39*BasisDaten!F4</f>
        <v>0</v>
      </c>
      <c r="H39" s="108"/>
    </row>
    <row r="41" spans="1:8" x14ac:dyDescent="0.2">
      <c r="A41" s="41" t="s">
        <v>81</v>
      </c>
      <c r="C41" s="90" t="s">
        <v>100</v>
      </c>
      <c r="G41" s="91"/>
    </row>
    <row r="42" spans="1:8" ht="7.5" customHeight="1" thickBot="1" x14ac:dyDescent="0.25">
      <c r="A42" s="21"/>
    </row>
    <row r="43" spans="1:8" ht="15" customHeight="1" x14ac:dyDescent="0.2">
      <c r="A43" s="45" t="s">
        <v>20</v>
      </c>
      <c r="B43" s="46"/>
      <c r="C43" s="105" t="s">
        <v>79</v>
      </c>
      <c r="D43" s="106"/>
      <c r="E43" s="48"/>
      <c r="F43" s="47"/>
      <c r="G43" s="105" t="s">
        <v>10</v>
      </c>
      <c r="H43" s="106"/>
    </row>
    <row r="44" spans="1:8" ht="15" thickBot="1" x14ac:dyDescent="0.25">
      <c r="A44" s="49"/>
      <c r="B44" s="50"/>
      <c r="C44" s="51"/>
      <c r="D44" s="50"/>
      <c r="E44" s="51"/>
      <c r="F44" s="50"/>
      <c r="G44" s="51"/>
      <c r="H44" s="50"/>
    </row>
    <row r="45" spans="1:8" ht="15" customHeight="1" thickBot="1" x14ac:dyDescent="0.25">
      <c r="A45" s="86"/>
      <c r="B45" s="55"/>
      <c r="C45" s="110"/>
      <c r="D45" s="111"/>
      <c r="E45" s="56"/>
      <c r="F45" s="55"/>
      <c r="G45" s="107">
        <f>A45*C45</f>
        <v>0</v>
      </c>
      <c r="H45" s="108"/>
    </row>
    <row r="48" spans="1:8" ht="15" x14ac:dyDescent="0.25">
      <c r="A48" s="57" t="s">
        <v>93</v>
      </c>
      <c r="B48" s="57"/>
      <c r="C48" s="57"/>
      <c r="D48" s="57"/>
      <c r="E48" s="57"/>
      <c r="F48" s="57"/>
      <c r="G48" s="113">
        <f>G22+G27+G33+G39+IF(G41="Ja",G45,0)</f>
        <v>0</v>
      </c>
      <c r="H48" s="113"/>
    </row>
    <row r="50" spans="1:8" x14ac:dyDescent="0.2">
      <c r="G50" s="112" t="s">
        <v>51</v>
      </c>
      <c r="H50" s="112"/>
    </row>
    <row r="53" spans="1:8" x14ac:dyDescent="0.2">
      <c r="A53" s="52">
        <f>Abrechnung!$S$8</f>
        <v>0</v>
      </c>
    </row>
    <row r="54" spans="1:8" x14ac:dyDescent="0.2">
      <c r="G54" s="112" t="s">
        <v>52</v>
      </c>
      <c r="H54" s="112"/>
    </row>
  </sheetData>
  <sheetProtection algorithmName="SHA-512" hashValue="74dCuldm5TmO6DOTOqpTYlNCvrz5MbcwuTSffOOqH2tDQ5OwXOgAQ7aUgbc9Ik8wIBZM/baD4KuXCNc8uDEADw==" saltValue="BMU5wez7qK8v6Rz35jl3kA==" spinCount="100000" sheet="1" objects="1" scenarios="1" selectLockedCells="1"/>
  <mergeCells count="29">
    <mergeCell ref="C43:D43"/>
    <mergeCell ref="G43:H43"/>
    <mergeCell ref="C45:D45"/>
    <mergeCell ref="G45:H45"/>
    <mergeCell ref="C31:D31"/>
    <mergeCell ref="G31:H31"/>
    <mergeCell ref="G33:H33"/>
    <mergeCell ref="C37:D37"/>
    <mergeCell ref="G54:H54"/>
    <mergeCell ref="G37:H37"/>
    <mergeCell ref="G39:H39"/>
    <mergeCell ref="G48:H48"/>
    <mergeCell ref="G50:H50"/>
    <mergeCell ref="C27:D27"/>
    <mergeCell ref="G27:H27"/>
    <mergeCell ref="C25:D25"/>
    <mergeCell ref="G25:H25"/>
    <mergeCell ref="A9:B9"/>
    <mergeCell ref="C9:F9"/>
    <mergeCell ref="A11:B11"/>
    <mergeCell ref="C11:E11"/>
    <mergeCell ref="A13:B13"/>
    <mergeCell ref="C13:F13"/>
    <mergeCell ref="A15:B15"/>
    <mergeCell ref="C15:F15"/>
    <mergeCell ref="C20:D20"/>
    <mergeCell ref="G20:H20"/>
    <mergeCell ref="C22:D22"/>
    <mergeCell ref="G22:H22"/>
  </mergeCells>
  <phoneticPr fontId="17" type="noConversion"/>
  <conditionalFormatting sqref="A22 A27 A33 A39">
    <cfRule type="expression" dxfId="47" priority="8" stopIfTrue="1">
      <formula>A22=""</formula>
    </cfRule>
  </conditionalFormatting>
  <conditionalFormatting sqref="A45">
    <cfRule type="expression" dxfId="46" priority="3" stopIfTrue="1">
      <formula>A45=""</formula>
    </cfRule>
  </conditionalFormatting>
  <conditionalFormatting sqref="A53">
    <cfRule type="cellIs" dxfId="45" priority="7" stopIfTrue="1" operator="greaterThan">
      <formula>1</formula>
    </cfRule>
  </conditionalFormatting>
  <conditionalFormatting sqref="C22:D22 C27:D27">
    <cfRule type="expression" dxfId="44" priority="12" stopIfTrue="1">
      <formula>A22="p"</formula>
    </cfRule>
    <cfRule type="cellIs" dxfId="43" priority="13" stopIfTrue="1" operator="greaterThanOrEqual">
      <formula>1</formula>
    </cfRule>
  </conditionalFormatting>
  <conditionalFormatting sqref="C45:D45">
    <cfRule type="expression" dxfId="42" priority="5" stopIfTrue="1">
      <formula>A45="p"</formula>
    </cfRule>
    <cfRule type="cellIs" dxfId="41" priority="6" stopIfTrue="1" operator="greaterThanOrEqual">
      <formula>1</formula>
    </cfRule>
  </conditionalFormatting>
  <conditionalFormatting sqref="C9:F9 C13:F13">
    <cfRule type="expression" dxfId="40" priority="9" stopIfTrue="1">
      <formula>C9=""</formula>
    </cfRule>
  </conditionalFormatting>
  <conditionalFormatting sqref="C15:F15">
    <cfRule type="expression" dxfId="39" priority="2" stopIfTrue="1">
      <formula>C15=""</formula>
    </cfRule>
  </conditionalFormatting>
  <conditionalFormatting sqref="E22 E27">
    <cfRule type="cellIs" dxfId="38" priority="11" stopIfTrue="1" operator="equal">
      <formula>0</formula>
    </cfRule>
  </conditionalFormatting>
  <conditionalFormatting sqref="E45">
    <cfRule type="cellIs" dxfId="37" priority="4" stopIfTrue="1" operator="equal">
      <formula>0</formula>
    </cfRule>
  </conditionalFormatting>
  <conditionalFormatting sqref="G41">
    <cfRule type="expression" dxfId="36" priority="1" stopIfTrue="1">
      <formula>G41=""</formula>
    </cfRule>
  </conditionalFormatting>
  <pageMargins left="0.74803149606299213" right="0.74803149606299213" top="0.78740157480314965" bottom="0.78740157480314965" header="0.51181102362204722" footer="0.51181102362204722"/>
  <pageSetup paperSize="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323734E-B48D-49F5-B17B-AF270C7A1425}">
          <x14:formula1>
            <xm:f>BasisDaten!$E$10:$E$11</xm:f>
          </x14:formula1>
          <xm:sqref>G41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5:H54"/>
  <sheetViews>
    <sheetView showGridLines="0" zoomScaleNormal="100" workbookViewId="0">
      <selection activeCell="C9" sqref="C9:F9"/>
    </sheetView>
  </sheetViews>
  <sheetFormatPr baseColWidth="10" defaultColWidth="9.140625" defaultRowHeight="14.25" x14ac:dyDescent="0.2"/>
  <cols>
    <col min="1" max="1" width="11.28515625" style="41" bestFit="1" customWidth="1"/>
    <col min="2" max="16384" width="9.140625" style="41"/>
  </cols>
  <sheetData>
    <row r="5" spans="1:6" x14ac:dyDescent="0.2">
      <c r="A5" s="42"/>
      <c r="B5" s="42"/>
      <c r="C5" s="42"/>
      <c r="D5" s="42"/>
    </row>
    <row r="7" spans="1:6" ht="20.25" x14ac:dyDescent="0.3">
      <c r="A7" s="43" t="s">
        <v>38</v>
      </c>
      <c r="B7" s="43"/>
      <c r="C7" s="43"/>
      <c r="D7" s="44"/>
    </row>
    <row r="8" spans="1:6" ht="20.25" x14ac:dyDescent="0.3">
      <c r="A8" s="43"/>
      <c r="B8" s="43"/>
      <c r="C8" s="43"/>
    </row>
    <row r="9" spans="1:6" x14ac:dyDescent="0.2">
      <c r="A9" s="103" t="s">
        <v>41</v>
      </c>
      <c r="B9" s="103"/>
      <c r="C9" s="104"/>
      <c r="D9" s="104"/>
      <c r="E9" s="104"/>
      <c r="F9" s="104"/>
    </row>
    <row r="10" spans="1:6" ht="7.5" customHeight="1" x14ac:dyDescent="0.2"/>
    <row r="11" spans="1:6" x14ac:dyDescent="0.2">
      <c r="A11" s="103" t="s">
        <v>40</v>
      </c>
      <c r="B11" s="103"/>
      <c r="C11" s="104" t="s">
        <v>89</v>
      </c>
      <c r="D11" s="104"/>
      <c r="E11" s="104"/>
    </row>
    <row r="12" spans="1:6" ht="7.5" customHeight="1" x14ac:dyDescent="0.2"/>
    <row r="13" spans="1:6" x14ac:dyDescent="0.2">
      <c r="A13" s="103" t="s">
        <v>42</v>
      </c>
      <c r="B13" s="103"/>
      <c r="C13" s="104"/>
      <c r="D13" s="104"/>
      <c r="E13" s="104"/>
      <c r="F13" s="104"/>
    </row>
    <row r="14" spans="1:6" ht="7.5" customHeight="1" x14ac:dyDescent="0.2"/>
    <row r="15" spans="1:6" x14ac:dyDescent="0.2">
      <c r="A15" s="103" t="s">
        <v>95</v>
      </c>
      <c r="B15" s="103"/>
      <c r="C15" s="104"/>
      <c r="D15" s="104"/>
      <c r="E15" s="104"/>
      <c r="F15" s="104"/>
    </row>
    <row r="18" spans="1:8" x14ac:dyDescent="0.2">
      <c r="A18" s="41" t="s">
        <v>47</v>
      </c>
    </row>
    <row r="19" spans="1:8" ht="7.5" customHeight="1" thickBot="1" x14ac:dyDescent="0.25"/>
    <row r="20" spans="1:8" ht="15" customHeight="1" x14ac:dyDescent="0.2">
      <c r="A20" s="45" t="s">
        <v>43</v>
      </c>
      <c r="B20" s="46"/>
      <c r="C20" s="105" t="s">
        <v>45</v>
      </c>
      <c r="D20" s="106"/>
      <c r="E20" s="48" t="s">
        <v>46</v>
      </c>
      <c r="F20" s="47"/>
      <c r="G20" s="105" t="s">
        <v>10</v>
      </c>
      <c r="H20" s="106"/>
    </row>
    <row r="21" spans="1:8" ht="15" thickBot="1" x14ac:dyDescent="0.25">
      <c r="A21" s="49" t="s">
        <v>44</v>
      </c>
      <c r="B21" s="50"/>
      <c r="C21" s="51"/>
      <c r="D21" s="50"/>
      <c r="E21" s="51"/>
      <c r="F21" s="50"/>
      <c r="G21" s="51"/>
      <c r="H21" s="50"/>
    </row>
    <row r="22" spans="1:8" ht="15" customHeight="1" thickBot="1" x14ac:dyDescent="0.25">
      <c r="A22" s="54"/>
      <c r="B22" s="55"/>
      <c r="C22" s="110"/>
      <c r="D22" s="111"/>
      <c r="E22" s="56">
        <f>IF(A22="p","",(A22*C22))</f>
        <v>0</v>
      </c>
      <c r="F22" s="55"/>
      <c r="G22" s="107" t="str">
        <f>IF(A22="p",Auslandpauschale,IF(E22&gt;0,kmErsatz*E22,"0.00"))</f>
        <v>0.00</v>
      </c>
      <c r="H22" s="108" t="str">
        <f>IF(F22="p",Auslandpauschale,IF(F22&gt;0,kmErsatz*F22,""))</f>
        <v/>
      </c>
    </row>
    <row r="23" spans="1:8" x14ac:dyDescent="0.2">
      <c r="A23" s="21" t="s">
        <v>74</v>
      </c>
    </row>
    <row r="24" spans="1:8" ht="7.5" customHeight="1" thickBot="1" x14ac:dyDescent="0.25">
      <c r="A24" s="21"/>
    </row>
    <row r="25" spans="1:8" ht="15" customHeight="1" x14ac:dyDescent="0.2">
      <c r="A25" s="45" t="s">
        <v>78</v>
      </c>
      <c r="B25" s="46"/>
      <c r="C25" s="105" t="s">
        <v>79</v>
      </c>
      <c r="D25" s="106"/>
      <c r="E25" s="48"/>
      <c r="F25" s="47"/>
      <c r="G25" s="105" t="s">
        <v>10</v>
      </c>
      <c r="H25" s="106"/>
    </row>
    <row r="26" spans="1:8" ht="15" thickBot="1" x14ac:dyDescent="0.25">
      <c r="A26" s="49" t="s">
        <v>80</v>
      </c>
      <c r="B26" s="50"/>
      <c r="C26" s="51"/>
      <c r="D26" s="50"/>
      <c r="E26" s="51"/>
      <c r="F26" s="50"/>
      <c r="G26" s="51"/>
      <c r="H26" s="50"/>
    </row>
    <row r="27" spans="1:8" ht="15" customHeight="1" thickBot="1" x14ac:dyDescent="0.25">
      <c r="A27" s="86"/>
      <c r="B27" s="55"/>
      <c r="C27" s="110"/>
      <c r="D27" s="111"/>
      <c r="E27" s="56"/>
      <c r="F27" s="55"/>
      <c r="G27" s="107">
        <f>A27*C27</f>
        <v>0</v>
      </c>
      <c r="H27" s="108"/>
    </row>
    <row r="28" spans="1:8" ht="15" customHeight="1" x14ac:dyDescent="0.2">
      <c r="A28" s="85"/>
      <c r="B28" s="85"/>
      <c r="C28" s="85"/>
      <c r="D28" s="85"/>
      <c r="E28" s="85"/>
      <c r="F28" s="85"/>
      <c r="G28" s="85"/>
      <c r="H28" s="85"/>
    </row>
    <row r="29" spans="1:8" x14ac:dyDescent="0.2">
      <c r="A29" s="41" t="s">
        <v>48</v>
      </c>
    </row>
    <row r="30" spans="1:8" ht="7.5" customHeight="1" thickBot="1" x14ac:dyDescent="0.25"/>
    <row r="31" spans="1:8" x14ac:dyDescent="0.2">
      <c r="A31" s="45" t="s">
        <v>49</v>
      </c>
      <c r="B31" s="46"/>
      <c r="C31" s="105"/>
      <c r="D31" s="109"/>
      <c r="E31" s="48"/>
      <c r="F31" s="47"/>
      <c r="G31" s="105" t="s">
        <v>10</v>
      </c>
      <c r="H31" s="106"/>
    </row>
    <row r="32" spans="1:8" ht="15" thickBot="1" x14ac:dyDescent="0.25">
      <c r="A32" s="49"/>
      <c r="B32" s="50"/>
      <c r="C32" s="49"/>
      <c r="D32" s="51"/>
      <c r="E32" s="51"/>
      <c r="F32" s="50"/>
      <c r="G32" s="51"/>
      <c r="H32" s="50"/>
    </row>
    <row r="33" spans="1:8" ht="15" thickBot="1" x14ac:dyDescent="0.25">
      <c r="A33" s="54"/>
      <c r="B33" s="55"/>
      <c r="C33" s="58"/>
      <c r="D33" s="56"/>
      <c r="E33" s="56"/>
      <c r="F33" s="55"/>
      <c r="G33" s="107">
        <f>A33*MahlzeitErsatz</f>
        <v>0</v>
      </c>
      <c r="H33" s="108"/>
    </row>
    <row r="35" spans="1:8" x14ac:dyDescent="0.2">
      <c r="A35" s="41" t="s">
        <v>66</v>
      </c>
    </row>
    <row r="36" spans="1:8" ht="7.5" customHeight="1" thickBot="1" x14ac:dyDescent="0.25"/>
    <row r="37" spans="1:8" x14ac:dyDescent="0.2">
      <c r="A37" s="45" t="s">
        <v>67</v>
      </c>
      <c r="B37" s="46"/>
      <c r="C37" s="105"/>
      <c r="D37" s="109"/>
      <c r="E37" s="48"/>
      <c r="F37" s="47"/>
      <c r="G37" s="105" t="s">
        <v>10</v>
      </c>
      <c r="H37" s="106"/>
    </row>
    <row r="38" spans="1:8" ht="15" thickBot="1" x14ac:dyDescent="0.25">
      <c r="A38" s="49"/>
      <c r="B38" s="50"/>
      <c r="C38" s="49"/>
      <c r="D38" s="51"/>
      <c r="E38" s="51"/>
      <c r="F38" s="50"/>
      <c r="G38" s="51"/>
      <c r="H38" s="50"/>
    </row>
    <row r="39" spans="1:8" ht="15" thickBot="1" x14ac:dyDescent="0.25">
      <c r="A39" s="54"/>
      <c r="B39" s="55"/>
      <c r="C39" s="58"/>
      <c r="D39" s="56"/>
      <c r="E39" s="56"/>
      <c r="F39" s="55"/>
      <c r="G39" s="107">
        <f>A39*BasisDaten!F4</f>
        <v>0</v>
      </c>
      <c r="H39" s="108"/>
    </row>
    <row r="41" spans="1:8" x14ac:dyDescent="0.2">
      <c r="A41" s="41" t="s">
        <v>81</v>
      </c>
      <c r="C41" s="90" t="s">
        <v>100</v>
      </c>
      <c r="G41" s="91"/>
    </row>
    <row r="42" spans="1:8" ht="7.5" customHeight="1" thickBot="1" x14ac:dyDescent="0.25">
      <c r="A42" s="21"/>
    </row>
    <row r="43" spans="1:8" ht="15" customHeight="1" x14ac:dyDescent="0.2">
      <c r="A43" s="45" t="s">
        <v>20</v>
      </c>
      <c r="B43" s="46"/>
      <c r="C43" s="105" t="s">
        <v>79</v>
      </c>
      <c r="D43" s="106"/>
      <c r="E43" s="48"/>
      <c r="F43" s="47"/>
      <c r="G43" s="105" t="s">
        <v>10</v>
      </c>
      <c r="H43" s="106"/>
    </row>
    <row r="44" spans="1:8" ht="15" thickBot="1" x14ac:dyDescent="0.25">
      <c r="A44" s="49"/>
      <c r="B44" s="50"/>
      <c r="C44" s="51"/>
      <c r="D44" s="50"/>
      <c r="E44" s="51"/>
      <c r="F44" s="50"/>
      <c r="G44" s="51"/>
      <c r="H44" s="50"/>
    </row>
    <row r="45" spans="1:8" ht="15" customHeight="1" thickBot="1" x14ac:dyDescent="0.25">
      <c r="A45" s="86"/>
      <c r="B45" s="55"/>
      <c r="C45" s="110"/>
      <c r="D45" s="111"/>
      <c r="E45" s="56"/>
      <c r="F45" s="55"/>
      <c r="G45" s="107">
        <f>A45*C45</f>
        <v>0</v>
      </c>
      <c r="H45" s="108"/>
    </row>
    <row r="48" spans="1:8" ht="15" x14ac:dyDescent="0.25">
      <c r="A48" s="57" t="s">
        <v>93</v>
      </c>
      <c r="B48" s="57"/>
      <c r="C48" s="57"/>
      <c r="D48" s="57"/>
      <c r="E48" s="57"/>
      <c r="F48" s="57"/>
      <c r="G48" s="113">
        <f>G22+G27+G33+G39+IF(G41="Ja",G45,0)</f>
        <v>0</v>
      </c>
      <c r="H48" s="113"/>
    </row>
    <row r="50" spans="1:8" x14ac:dyDescent="0.2">
      <c r="G50" s="112" t="s">
        <v>51</v>
      </c>
      <c r="H50" s="112"/>
    </row>
    <row r="53" spans="1:8" x14ac:dyDescent="0.2">
      <c r="A53" s="52">
        <f>Abrechnung!$S$8</f>
        <v>0</v>
      </c>
    </row>
    <row r="54" spans="1:8" x14ac:dyDescent="0.2">
      <c r="G54" s="112" t="s">
        <v>52</v>
      </c>
      <c r="H54" s="112"/>
    </row>
  </sheetData>
  <sheetProtection algorithmName="SHA-512" hashValue="PsV0gBANwLczWLrZrzPbEC4DMFGBBtt+dGF3ZGZS0LKyEpP38kUmPFjSK5xEbYVTgGrf57K1MtaZx5PhOHnfpA==" saltValue="CmTYsUY/UVIO07cqm4uioA==" spinCount="100000" sheet="1" objects="1" scenarios="1" selectLockedCells="1"/>
  <mergeCells count="29">
    <mergeCell ref="C43:D43"/>
    <mergeCell ref="G43:H43"/>
    <mergeCell ref="C45:D45"/>
    <mergeCell ref="G45:H45"/>
    <mergeCell ref="C31:D31"/>
    <mergeCell ref="G31:H31"/>
    <mergeCell ref="G33:H33"/>
    <mergeCell ref="C37:D37"/>
    <mergeCell ref="G54:H54"/>
    <mergeCell ref="G37:H37"/>
    <mergeCell ref="G39:H39"/>
    <mergeCell ref="G48:H48"/>
    <mergeCell ref="G50:H50"/>
    <mergeCell ref="C27:D27"/>
    <mergeCell ref="G27:H27"/>
    <mergeCell ref="C25:D25"/>
    <mergeCell ref="G25:H25"/>
    <mergeCell ref="A9:B9"/>
    <mergeCell ref="C9:F9"/>
    <mergeCell ref="A11:B11"/>
    <mergeCell ref="C11:E11"/>
    <mergeCell ref="A13:B13"/>
    <mergeCell ref="C13:F13"/>
    <mergeCell ref="A15:B15"/>
    <mergeCell ref="C15:F15"/>
    <mergeCell ref="C20:D20"/>
    <mergeCell ref="G20:H20"/>
    <mergeCell ref="C22:D22"/>
    <mergeCell ref="G22:H22"/>
  </mergeCells>
  <phoneticPr fontId="17" type="noConversion"/>
  <conditionalFormatting sqref="A22 A27 A33 A39">
    <cfRule type="expression" dxfId="35" priority="8" stopIfTrue="1">
      <formula>A22=""</formula>
    </cfRule>
  </conditionalFormatting>
  <conditionalFormatting sqref="A45">
    <cfRule type="expression" dxfId="34" priority="3" stopIfTrue="1">
      <formula>A45=""</formula>
    </cfRule>
  </conditionalFormatting>
  <conditionalFormatting sqref="A53">
    <cfRule type="cellIs" dxfId="33" priority="7" stopIfTrue="1" operator="greaterThan">
      <formula>1</formula>
    </cfRule>
  </conditionalFormatting>
  <conditionalFormatting sqref="C22:D22 C27:D27">
    <cfRule type="expression" dxfId="32" priority="16" stopIfTrue="1">
      <formula>A22="p"</formula>
    </cfRule>
    <cfRule type="cellIs" dxfId="31" priority="17" stopIfTrue="1" operator="greaterThanOrEqual">
      <formula>1</formula>
    </cfRule>
  </conditionalFormatting>
  <conditionalFormatting sqref="C45:D45">
    <cfRule type="expression" dxfId="30" priority="5" stopIfTrue="1">
      <formula>A45="p"</formula>
    </cfRule>
    <cfRule type="cellIs" dxfId="29" priority="6" stopIfTrue="1" operator="greaterThanOrEqual">
      <formula>1</formula>
    </cfRule>
  </conditionalFormatting>
  <conditionalFormatting sqref="C9:F9 C13:F13">
    <cfRule type="expression" dxfId="28" priority="9" stopIfTrue="1">
      <formula>C9=""</formula>
    </cfRule>
  </conditionalFormatting>
  <conditionalFormatting sqref="C15:F15">
    <cfRule type="expression" dxfId="27" priority="2" stopIfTrue="1">
      <formula>C15=""</formula>
    </cfRule>
  </conditionalFormatting>
  <conditionalFormatting sqref="E22 E27">
    <cfRule type="cellIs" dxfId="26" priority="11" stopIfTrue="1" operator="equal">
      <formula>0</formula>
    </cfRule>
  </conditionalFormatting>
  <conditionalFormatting sqref="E45">
    <cfRule type="cellIs" dxfId="25" priority="4" stopIfTrue="1" operator="equal">
      <formula>0</formula>
    </cfRule>
  </conditionalFormatting>
  <conditionalFormatting sqref="G41">
    <cfRule type="expression" dxfId="24" priority="1" stopIfTrue="1">
      <formula>G41=""</formula>
    </cfRule>
  </conditionalFormatting>
  <pageMargins left="0.74803149606299213" right="0.74803149606299213" top="0.78740157480314965" bottom="0.78740157480314965" header="0.51181102362204722" footer="0.51181102362204722"/>
  <pageSetup paperSize="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9684154-5AB7-4BD9-ABA7-3DA77088FDCE}">
          <x14:formula1>
            <xm:f>BasisDaten!$E$10:$E$11</xm:f>
          </x14:formula1>
          <xm:sqref>G41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b o n h W I J w u B u m A A A A 9 g A A A B I A H A B D b 2 5 m a W c v U G F j a 2 F n Z S 5 4 b W w g o h g A K K A U A A A A A A A A A A A A A A A A A A A A A A A A A A A A h Y + x D o I w G I R f h X S n L T U m S n 7 K w O I g i Y m J c W 1 K h Q Y o h h b L u z n 4 S L 6 C G E X d H O / u u + T u f r 1 B O r Z N c F G 9 1 Z 1 J U I Q p C p S R X a F N m a D B n c I V S j n s h K x F q Y I J N j Y e r U 5 Q 5 d w 5 J s R 7 j / 0 C d 3 1 J G K U R O e b b v a x U K 0 J t r B N G K v R p F f 9 b i M P h N Y Y z H L E 1 Z k u G K Z D Z h F y b L 8 C m v c / 0 x 4 R s a N z Q K 1 6 o M N s A m S W Q 9 w f + A F B L A w Q U A A I A C A B u i e F 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b o n h W C i K R 7 g O A A A A E Q A A A B M A H A B G b 3 J t d W x h c y 9 T Z W N 0 a W 9 u M S 5 t I K I Y A C i g F A A A A A A A A A A A A A A A A A A A A A A A A A A A A C t O T S 7 J z M 9 T C I b Q h t Y A U E s B A i 0 A F A A C A A g A b o n h W I J w u B u m A A A A 9 g A A A B I A A A A A A A A A A A A A A A A A A A A A A E N v b m Z p Z y 9 Q Y W N r Y W d l L n h t b F B L A Q I t A B Q A A g A I A G 6 J 4 V g P y u m r p A A A A O k A A A A T A A A A A A A A A A A A A A A A A P I A A A B b Q 2 9 u d G V u d F 9 U e X B l c 1 0 u e G 1 s U E s B A i 0 A F A A C A A g A b o n h W C 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A + 9 W M / / 7 u d A t T j p l Q R G R o s A A A A A A g A A A A A A E G Y A A A A B A A A g A A A A 7 C C n N + h S R m d Z d j v c 7 T n T I o T 5 D 8 r A v x B t 9 q Z Y e M J V N g E A A A A A D o A A A A A C A A A g A A A A 5 v q t W V l V x 8 i I A z / / Q G H f B Q p C J 3 H V R R M q 2 G w g 8 0 S E R 5 p Q A A A A K F x r R P k 4 7 k z L 1 v k F S i L p q j a o n z Z G Z k 4 8 a I J e o t 0 f 6 X n H X K 2 q m g m O I o k K d j s 7 i 5 b u R r 5 V 2 L x 6 a + Q P i T W d Z k c k j R j O 2 X y r 5 S l k C 5 G S t G q i 1 2 N A A A A A F K Z d o + E r l w t T b B x V l H e p B O b A P K k e P s V 8 d f N b m Y y q e l n l b o 1 9 d 8 p R L M f w M 9 d 1 c t J B q a v Q 1 r J 5 R u O D B L E V f Z B Q c Q = = < / D a t a M a s h u p > 
</file>

<file path=customXml/itemProps1.xml><?xml version="1.0" encoding="utf-8"?>
<ds:datastoreItem xmlns:ds="http://schemas.openxmlformats.org/officeDocument/2006/customXml" ds:itemID="{B1774BDF-106F-43C0-B587-0882286E81B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25</vt:i4>
      </vt:variant>
    </vt:vector>
  </HeadingPairs>
  <TitlesOfParts>
    <vt:vector size="37" baseType="lpstr">
      <vt:lpstr>Abrechnung</vt:lpstr>
      <vt:lpstr>1. Jurymitglied</vt:lpstr>
      <vt:lpstr>2. Jurymitglied</vt:lpstr>
      <vt:lpstr>3. Jurymitglied</vt:lpstr>
      <vt:lpstr>Wettbewerbsleiter</vt:lpstr>
      <vt:lpstr>1. Punktrichter</vt:lpstr>
      <vt:lpstr>2. Punktrichter</vt:lpstr>
      <vt:lpstr>3. Punktrichter</vt:lpstr>
      <vt:lpstr>4. Punktrichter</vt:lpstr>
      <vt:lpstr>5. Punktrichter</vt:lpstr>
      <vt:lpstr>6. Punktrichter</vt:lpstr>
      <vt:lpstr>BasisDaten</vt:lpstr>
      <vt:lpstr>Anlass</vt:lpstr>
      <vt:lpstr>Auslandpauschale</vt:lpstr>
      <vt:lpstr>Datum</vt:lpstr>
      <vt:lpstr>'1. Jurymitglied'!Druckbereich</vt:lpstr>
      <vt:lpstr>'1. Punktrichter'!Druckbereich</vt:lpstr>
      <vt:lpstr>'2. Jurymitglied'!Druckbereich</vt:lpstr>
      <vt:lpstr>'2. Punktrichter'!Druckbereich</vt:lpstr>
      <vt:lpstr>'3. Jurymitglied'!Druckbereich</vt:lpstr>
      <vt:lpstr>'3. Punktrichter'!Druckbereich</vt:lpstr>
      <vt:lpstr>'4. Punktrichter'!Druckbereich</vt:lpstr>
      <vt:lpstr>'5. Punktrichter'!Druckbereich</vt:lpstr>
      <vt:lpstr>'6. Punktrichter'!Druckbereich</vt:lpstr>
      <vt:lpstr>Abrechnung!Druckbereich</vt:lpstr>
      <vt:lpstr>Wettbewerbsleiter!Druckbereich</vt:lpstr>
      <vt:lpstr>fachmesse</vt:lpstr>
      <vt:lpstr>HotelErsatz</vt:lpstr>
      <vt:lpstr>kmErsatz</vt:lpstr>
      <vt:lpstr>kmEsatz</vt:lpstr>
      <vt:lpstr>MahlzeitErsatz</vt:lpstr>
      <vt:lpstr>Modellflugplatz</vt:lpstr>
      <vt:lpstr>Reisepauschale</vt:lpstr>
      <vt:lpstr>Sparte</vt:lpstr>
      <vt:lpstr>SpeisenErsatz</vt:lpstr>
      <vt:lpstr>Verein</vt:lpstr>
      <vt:lpstr>Wettbewerbsleiter</vt:lpstr>
    </vt:vector>
  </TitlesOfParts>
  <Company>PAN Computer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Abrechungsformular</dc:title>
  <dc:creator>SMV;Bernard Grandjean</dc:creator>
  <cp:lastModifiedBy>Nicolas Spaar</cp:lastModifiedBy>
  <cp:lastPrinted>2024-07-04T19:01:36Z</cp:lastPrinted>
  <dcterms:created xsi:type="dcterms:W3CDTF">2010-02-15T21:26:37Z</dcterms:created>
  <dcterms:modified xsi:type="dcterms:W3CDTF">2024-07-04T19:01:41Z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1033</vt:lpwstr>
  </property>
  <property fmtid="{D5CDD505-2E9C-101B-9397-08002B2CF9AE}" pid="3" name="Create_Backup">
    <vt:lpwstr>3</vt:lpwstr>
  </property>
  <property fmtid="{D5CDD505-2E9C-101B-9397-08002B2CF9AE}" pid="4" name="Workbook_Font">
    <vt:lpwstr>Frutiger 45 Light</vt:lpwstr>
  </property>
  <property fmtid="{D5CDD505-2E9C-101B-9397-08002B2CF9AE}" pid="5" name="Workbook_FontSize">
    <vt:lpwstr>10</vt:lpwstr>
  </property>
  <property fmtid="{D5CDD505-2E9C-101B-9397-08002B2CF9AE}" pid="6" name="Average_Translated">
    <vt:lpwstr>Average</vt:lpwstr>
  </property>
  <property fmtid="{D5CDD505-2E9C-101B-9397-08002B2CF9AE}" pid="7" name="Thick_Lines">
    <vt:lpwstr>0</vt:lpwstr>
  </property>
  <property fmtid="{D5CDD505-2E9C-101B-9397-08002B2CF9AE}" pid="8" name="Num_Categories_On_XAxis">
    <vt:lpwstr>6</vt:lpwstr>
  </property>
  <property fmtid="{D5CDD505-2E9C-101B-9397-08002B2CF9AE}" pid="9" name="Share_PX_Label">
    <vt:lpwstr>Stock Price</vt:lpwstr>
  </property>
  <property fmtid="{D5CDD505-2E9C-101B-9397-08002B2CF9AE}" pid="10" name="Volume_Label">
    <vt:lpwstr>Volume (000s)</vt:lpwstr>
  </property>
  <property fmtid="{D5CDD505-2E9C-101B-9397-08002B2CF9AE}" pid="11" name="Stock_Volume_XAxis_Label">
    <vt:lpwstr>Closing Date</vt:lpwstr>
  </property>
  <property fmtid="{D5CDD505-2E9C-101B-9397-08002B2CF9AE}" pid="12" name="Pie_Chart_Labels">
    <vt:lpwstr>-1</vt:lpwstr>
  </property>
  <property fmtid="{D5CDD505-2E9C-101B-9397-08002B2CF9AE}" pid="13" name="Pie_Chart_Legend">
    <vt:lpwstr>0</vt:lpwstr>
  </property>
  <property fmtid="{D5CDD505-2E9C-101B-9397-08002B2CF9AE}" pid="14" name="Annotation_Add_Date">
    <vt:lpwstr>-1</vt:lpwstr>
  </property>
  <property fmtid="{D5CDD505-2E9C-101B-9397-08002B2CF9AE}" pid="15" name="Annotation_Date_Bold">
    <vt:lpwstr>-1</vt:lpwstr>
  </property>
  <property fmtid="{D5CDD505-2E9C-101B-9397-08002B2CF9AE}" pid="16" name="Annotation_Date_Format">
    <vt:lpwstr>F1</vt:lpwstr>
  </property>
  <property fmtid="{D5CDD505-2E9C-101B-9397-08002B2CF9AE}" pid="17" name="Chart_Format">
    <vt:lpwstr>1</vt:lpwstr>
  </property>
</Properties>
</file>